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Diretoria Administrativa Financeira\Gerência de Infraestrutura e Serviços\Coordenação de Serviços\Projetos Básicos\PB's e TR's 2025\NUTRIÇÃO\SEGUNDO EMERG - 8 UPAs\"/>
    </mc:Choice>
  </mc:AlternateContent>
  <bookViews>
    <workbookView xWindow="0" yWindow="0" windowWidth="28800" windowHeight="12435" firstSheet="3" activeTab="6"/>
  </bookViews>
  <sheets>
    <sheet name="ANEXO IV" sheetId="16" r:id="rId1"/>
    <sheet name="ANEXO IV-A  ALIM. COMP." sheetId="11" r:id="rId2"/>
    <sheet name="ANEXO IV-B FORM. INF." sheetId="12" r:id="rId3"/>
    <sheet name="ANEXO IV-C FORM PREÇOS ITABORAI" sheetId="20" r:id="rId4"/>
    <sheet name="ANEXO IV-D  MAO DE OBRA" sheetId="10" r:id="rId5"/>
    <sheet name="ANEXO IV-E PLANILHA ABERTA MO" sheetId="13" r:id="rId6"/>
    <sheet name="ANEXO IV F - RESUMO DE COTAÇÃO" sheetId="14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4" i="13" l="1"/>
  <c r="C130" i="13"/>
  <c r="C128" i="13"/>
  <c r="D3" i="10" l="1"/>
  <c r="C19" i="14" s="1"/>
  <c r="C15" i="14" l="1"/>
  <c r="C17" i="14" s="1"/>
  <c r="C95" i="20"/>
  <c r="B95" i="20"/>
  <c r="F94" i="20"/>
  <c r="E94" i="20"/>
  <c r="G94" i="20" s="1"/>
  <c r="F93" i="20"/>
  <c r="E93" i="20"/>
  <c r="G93" i="20" s="1"/>
  <c r="F92" i="20"/>
  <c r="E92" i="20"/>
  <c r="G92" i="20" s="1"/>
  <c r="F91" i="20"/>
  <c r="E91" i="20"/>
  <c r="G91" i="20" s="1"/>
  <c r="F90" i="20"/>
  <c r="E90" i="20"/>
  <c r="G90" i="20" s="1"/>
  <c r="F89" i="20"/>
  <c r="E89" i="20"/>
  <c r="G89" i="20" s="1"/>
  <c r="F86" i="20"/>
  <c r="E86" i="20"/>
  <c r="G86" i="20" s="1"/>
  <c r="F85" i="20"/>
  <c r="E85" i="20"/>
  <c r="G85" i="20" s="1"/>
  <c r="F84" i="20"/>
  <c r="E84" i="20"/>
  <c r="G84" i="20" s="1"/>
  <c r="F83" i="20"/>
  <c r="E83" i="20"/>
  <c r="G83" i="20" s="1"/>
  <c r="F82" i="20"/>
  <c r="E82" i="20"/>
  <c r="G82" i="20" s="1"/>
  <c r="F81" i="20"/>
  <c r="E81" i="20"/>
  <c r="G81" i="20" s="1"/>
  <c r="F78" i="20"/>
  <c r="E78" i="20"/>
  <c r="G78" i="20" s="1"/>
  <c r="F77" i="20"/>
  <c r="E77" i="20"/>
  <c r="G77" i="20" s="1"/>
  <c r="F76" i="20"/>
  <c r="E76" i="20"/>
  <c r="G76" i="20" s="1"/>
  <c r="F75" i="20"/>
  <c r="E75" i="20"/>
  <c r="G75" i="20" s="1"/>
  <c r="F74" i="20"/>
  <c r="E74" i="20"/>
  <c r="G74" i="20" s="1"/>
  <c r="F73" i="20"/>
  <c r="E73" i="20"/>
  <c r="G73" i="20" s="1"/>
  <c r="F70" i="20"/>
  <c r="E70" i="20"/>
  <c r="G70" i="20" s="1"/>
  <c r="F69" i="20"/>
  <c r="E69" i="20"/>
  <c r="G69" i="20" s="1"/>
  <c r="F68" i="20"/>
  <c r="E68" i="20"/>
  <c r="G68" i="20" s="1"/>
  <c r="F67" i="20"/>
  <c r="E67" i="20"/>
  <c r="G67" i="20" s="1"/>
  <c r="F66" i="20"/>
  <c r="E66" i="20"/>
  <c r="G66" i="20" s="1"/>
  <c r="F65" i="20"/>
  <c r="E65" i="20"/>
  <c r="G65" i="20" s="1"/>
  <c r="C63" i="20"/>
  <c r="B63" i="20"/>
  <c r="F62" i="20"/>
  <c r="E62" i="20"/>
  <c r="G62" i="20" s="1"/>
  <c r="F61" i="20"/>
  <c r="E61" i="20"/>
  <c r="G61" i="20" s="1"/>
  <c r="F60" i="20"/>
  <c r="E60" i="20"/>
  <c r="G60" i="20" s="1"/>
  <c r="F59" i="20"/>
  <c r="E59" i="20"/>
  <c r="G59" i="20" s="1"/>
  <c r="F58" i="20"/>
  <c r="E58" i="20"/>
  <c r="G58" i="20" s="1"/>
  <c r="F57" i="20"/>
  <c r="E57" i="20"/>
  <c r="G57" i="20" s="1"/>
  <c r="F54" i="20"/>
  <c r="E54" i="20"/>
  <c r="G54" i="20" s="1"/>
  <c r="F53" i="20"/>
  <c r="E53" i="20"/>
  <c r="G53" i="20" s="1"/>
  <c r="F52" i="20"/>
  <c r="E52" i="20"/>
  <c r="G52" i="20" s="1"/>
  <c r="F51" i="20"/>
  <c r="E51" i="20"/>
  <c r="G51" i="20" s="1"/>
  <c r="F50" i="20"/>
  <c r="E50" i="20"/>
  <c r="G50" i="20" s="1"/>
  <c r="F49" i="20"/>
  <c r="E49" i="20"/>
  <c r="G49" i="20" s="1"/>
  <c r="F46" i="20"/>
  <c r="E46" i="20"/>
  <c r="G46" i="20" s="1"/>
  <c r="F45" i="20"/>
  <c r="E45" i="20"/>
  <c r="G45" i="20" s="1"/>
  <c r="F44" i="20"/>
  <c r="E44" i="20"/>
  <c r="G44" i="20" s="1"/>
  <c r="F43" i="20"/>
  <c r="E43" i="20"/>
  <c r="G43" i="20" s="1"/>
  <c r="F42" i="20"/>
  <c r="E42" i="20"/>
  <c r="G42" i="20" s="1"/>
  <c r="F41" i="20"/>
  <c r="E41" i="20"/>
  <c r="G41" i="20" s="1"/>
  <c r="C39" i="20"/>
  <c r="B39" i="20"/>
  <c r="F38" i="20"/>
  <c r="E38" i="20"/>
  <c r="G38" i="20" s="1"/>
  <c r="F37" i="20"/>
  <c r="E37" i="20"/>
  <c r="G37" i="20" s="1"/>
  <c r="F36" i="20"/>
  <c r="E36" i="20"/>
  <c r="G36" i="20" s="1"/>
  <c r="F35" i="20"/>
  <c r="E35" i="20"/>
  <c r="G35" i="20" s="1"/>
  <c r="F34" i="20"/>
  <c r="E34" i="20"/>
  <c r="G34" i="20" s="1"/>
  <c r="F33" i="20"/>
  <c r="E33" i="20"/>
  <c r="G33" i="20" s="1"/>
  <c r="C31" i="20"/>
  <c r="B31" i="20"/>
  <c r="F30" i="20"/>
  <c r="E30" i="20"/>
  <c r="G30" i="20" s="1"/>
  <c r="F29" i="20"/>
  <c r="E29" i="20"/>
  <c r="G29" i="20" s="1"/>
  <c r="F28" i="20"/>
  <c r="E28" i="20"/>
  <c r="G28" i="20" s="1"/>
  <c r="F27" i="20"/>
  <c r="E27" i="20"/>
  <c r="G27" i="20" s="1"/>
  <c r="F26" i="20"/>
  <c r="E26" i="20"/>
  <c r="G26" i="20" s="1"/>
  <c r="F25" i="20"/>
  <c r="E25" i="20"/>
  <c r="G25" i="20" s="1"/>
  <c r="C23" i="20"/>
  <c r="B23" i="20"/>
  <c r="F22" i="20"/>
  <c r="E22" i="20"/>
  <c r="G22" i="20" s="1"/>
  <c r="F21" i="20"/>
  <c r="E21" i="20"/>
  <c r="G21" i="20" s="1"/>
  <c r="F20" i="20"/>
  <c r="E20" i="20"/>
  <c r="G20" i="20" s="1"/>
  <c r="F19" i="20"/>
  <c r="E19" i="20"/>
  <c r="G19" i="20" s="1"/>
  <c r="F18" i="20"/>
  <c r="E18" i="20"/>
  <c r="G18" i="20" s="1"/>
  <c r="F17" i="20"/>
  <c r="E17" i="20"/>
  <c r="G17" i="20" s="1"/>
  <c r="B14" i="20"/>
  <c r="F13" i="20"/>
  <c r="F12" i="20"/>
  <c r="F11" i="20"/>
  <c r="F10" i="20"/>
  <c r="B8" i="20"/>
  <c r="F7" i="20"/>
  <c r="F6" i="20"/>
  <c r="F5" i="20"/>
  <c r="F4" i="20"/>
  <c r="G95" i="20" l="1"/>
  <c r="F14" i="20"/>
  <c r="F95" i="20"/>
  <c r="G79" i="20"/>
  <c r="F23" i="20"/>
  <c r="F31" i="20"/>
  <c r="F63" i="20"/>
  <c r="F87" i="20"/>
  <c r="G31" i="20"/>
  <c r="F55" i="20"/>
  <c r="G63" i="20"/>
  <c r="F79" i="20"/>
  <c r="F8" i="20"/>
  <c r="B96" i="20"/>
  <c r="F39" i="20"/>
  <c r="F47" i="20"/>
  <c r="G55" i="20"/>
  <c r="F71" i="20"/>
  <c r="C96" i="20"/>
  <c r="C16" i="14"/>
  <c r="C18" i="14" s="1"/>
  <c r="G47" i="20"/>
  <c r="G39" i="20"/>
  <c r="G71" i="20"/>
  <c r="G23" i="20"/>
  <c r="G87" i="20"/>
  <c r="F96" i="20" l="1"/>
  <c r="B97" i="20"/>
  <c r="G96" i="20"/>
  <c r="F97" i="20" l="1"/>
  <c r="F99" i="20" l="1"/>
  <c r="F98" i="20"/>
  <c r="F100" i="20" l="1"/>
  <c r="C133" i="13"/>
  <c r="C131" i="13"/>
  <c r="C129" i="13"/>
  <c r="C127" i="13"/>
  <c r="C132" i="13" l="1"/>
  <c r="C20" i="14" l="1"/>
  <c r="B2" i="16" s="1"/>
  <c r="C21" i="14" l="1"/>
  <c r="C2" i="16"/>
</calcChain>
</file>

<file path=xl/sharedStrings.xml><?xml version="1.0" encoding="utf-8"?>
<sst xmlns="http://schemas.openxmlformats.org/spreadsheetml/2006/main" count="562" uniqueCount="265">
  <si>
    <t>TIPO DA REFEIÇÃO</t>
  </si>
  <si>
    <t>Dieta Normal</t>
  </si>
  <si>
    <t>Desjejum</t>
  </si>
  <si>
    <t>Colação</t>
  </si>
  <si>
    <t>Almoço</t>
  </si>
  <si>
    <t>Merenda</t>
  </si>
  <si>
    <t>Ceia</t>
  </si>
  <si>
    <t>Total</t>
  </si>
  <si>
    <t>Acompanhantes</t>
  </si>
  <si>
    <t>Dieta Branda</t>
  </si>
  <si>
    <t>Dieta Pastosa</t>
  </si>
  <si>
    <t>Dieta Semiliquida</t>
  </si>
  <si>
    <t>Dieta Liquida</t>
  </si>
  <si>
    <t>Dieta Hipoglicídica</t>
  </si>
  <si>
    <t>Dieta Hipoproteica</t>
  </si>
  <si>
    <t>Dieta Hipossódica</t>
  </si>
  <si>
    <t>Dieta Hipolipídica</t>
  </si>
  <si>
    <t>Dieta Isenta De Lactose</t>
  </si>
  <si>
    <t>Custo Unitário ($)</t>
  </si>
  <si>
    <t>Total Mensal</t>
  </si>
  <si>
    <t>DESCRIÇÃO</t>
  </si>
  <si>
    <t>UNIDADE</t>
  </si>
  <si>
    <t>1- Água de coco natural</t>
  </si>
  <si>
    <t>Litro</t>
  </si>
  <si>
    <t>2- Água mineral industrializada c/ ou s/gás</t>
  </si>
  <si>
    <t>Copo 200 ml</t>
  </si>
  <si>
    <t>3- Água mineral industrializada c/ ou s/ gás</t>
  </si>
  <si>
    <t>Gf. 500 ml</t>
  </si>
  <si>
    <t>4- Água mineral industrializado galão 20 litros</t>
  </si>
  <si>
    <t>Unid</t>
  </si>
  <si>
    <t>5- Balas de frutas (pç)</t>
  </si>
  <si>
    <t>5 g</t>
  </si>
  <si>
    <t>6- Bebidas isotônicas</t>
  </si>
  <si>
    <t>473 ml</t>
  </si>
  <si>
    <t>7- Biscoito doce ou salgado (cream cracker, polvilho, sequilho, waffer, etc)</t>
  </si>
  <si>
    <t>50 g.</t>
  </si>
  <si>
    <t>8- Bolo industrializado</t>
  </si>
  <si>
    <t>45g</t>
  </si>
  <si>
    <t>9- Chá ou mate (com ou sem açúcar ou adoçante)</t>
  </si>
  <si>
    <t>10- Copo descartável 200 ml com tampa própria, cartela c/100 und</t>
  </si>
  <si>
    <t>11- Frasco diet de 300 a 500 ml</t>
  </si>
  <si>
    <t>12.1- Abacaxi</t>
  </si>
  <si>
    <t>150g</t>
  </si>
  <si>
    <t>12.2-Ameixa seca</t>
  </si>
  <si>
    <t>12.3- Banana</t>
  </si>
  <si>
    <t>12.4- Laranja</t>
  </si>
  <si>
    <t>50g</t>
  </si>
  <si>
    <t>12.5- Maçã</t>
  </si>
  <si>
    <t>150 g.</t>
  </si>
  <si>
    <t>12.6- Mamão</t>
  </si>
  <si>
    <t>12.7- Melancia</t>
  </si>
  <si>
    <t>150g.</t>
  </si>
  <si>
    <t>12.8- Melão</t>
  </si>
  <si>
    <t>12.9- Pêra</t>
  </si>
  <si>
    <t>13-  Gelatina comum</t>
  </si>
  <si>
    <t>100g.</t>
  </si>
  <si>
    <t>14- Gelatina dietética</t>
  </si>
  <si>
    <t>15- Gelatina comum (80g) + creme de leite (20g)</t>
  </si>
  <si>
    <t>16- Geleia de frutas ou diet. (porção de 15g)</t>
  </si>
  <si>
    <t>17- Geleia de mocotó</t>
  </si>
  <si>
    <t>80g.</t>
  </si>
  <si>
    <t>18- Iogurte dietético com polpa de fruta ou natural (100ml)</t>
  </si>
  <si>
    <t>Und</t>
  </si>
  <si>
    <t>19- Iogurte com polpa de fruta ou natural com leite desnatado ou integral com 200ml</t>
  </si>
  <si>
    <t>20- Iogurte com frutas e cereal 200ml</t>
  </si>
  <si>
    <t>21- Leite com chocolate ou similar</t>
  </si>
  <si>
    <t>22- Leite fermentado com lactobacilos (80g)</t>
  </si>
  <si>
    <t>23- Leite de vaca, tipo “longa vida” (integral, desnatado, semidesnatado) ou em pó (puro) c/ ou s/ açúcar ou adoçante</t>
  </si>
  <si>
    <t>24- Leite com sabores (achocolatado, etc.) diversos, embalagem tetra Pack com 200 ml</t>
  </si>
  <si>
    <t>25- Leite desengordurado reconstituído a partir do pó a 10%</t>
  </si>
  <si>
    <t>26.1- Fórmula não láctea com extrato solúvel de soja, acrescido de óleo vegetal refinado, farinha de aveia, arroz e sais minerais.</t>
  </si>
  <si>
    <t>26.2- Fórmula não láctea, a base de soja, sem sacarose, com L-metionina.</t>
  </si>
  <si>
    <t>26.3- Fórmula não láctea, a base de proteína isolada de soja, com xarope de milho, óleos vegetais, sacarose, lecitina de soja e metionina, enriquecida com ferro.</t>
  </si>
  <si>
    <t>26.4- Fórmula não láctea, para lactentes, à base de proteína isolada de soja, isenta de sacarose, com vitaminas e minerais.</t>
  </si>
  <si>
    <t>26.5- Fórmula não láctea, para lactentes e crianças, isenta de sacarose, a base de proteína isolada de soja e enriquecida com L- metionina e L-carnitina, vitaminas, minerais, ferro e outros oligoelementos.</t>
  </si>
  <si>
    <t>26.6- Fórmula não láctea, para lactentes e crianças, isenta de glúten, a base de proteína isolada de soja, enriquecida com L-metionina, baixa osmolaridade, suplementada com ferro, taurina, carnitina, biotina, ácido pantotênico e vitamina K.</t>
  </si>
  <si>
    <t>26.7- Complemento nutricional lácteo em pó hipercalórico e hiperprotéico</t>
  </si>
  <si>
    <t>40g.</t>
  </si>
  <si>
    <t>27.1- Módulo de fibras solúveis</t>
  </si>
  <si>
    <t>5g.</t>
  </si>
  <si>
    <t>27.2- Módulo com mix de fibras</t>
  </si>
  <si>
    <t>27.3- Módulo de proteína a base de caseinato</t>
  </si>
  <si>
    <t>10g.</t>
  </si>
  <si>
    <t>27.4- Módulo de glutamina</t>
  </si>
  <si>
    <t>27.5- Módulo de carboidrato a base de polímeros de glicose</t>
  </si>
  <si>
    <t>27.6- Módulo de lipídeos a base de TCM com ou sem AGE</t>
  </si>
  <si>
    <t>10ml</t>
  </si>
  <si>
    <t>27.8- Módulo de fibra prebiótica com 4 tipos de cepas probióticas</t>
  </si>
  <si>
    <t>27.9- Espessante instantâneo para alimentos líquidos e semi-sólidos, frio ou quente</t>
  </si>
  <si>
    <t>28- Manteiga c/ ou s/sal embalagem individual (porção de 10g)</t>
  </si>
  <si>
    <t>29- Mel de abelha (porção de 30 ml)</t>
  </si>
  <si>
    <t>30- Mistura nutritiva (leite integral +10% de leite em pó +5% de complemento proteico + 30% de fruta c/ ou s/ açúcar ou adoçante.</t>
  </si>
  <si>
    <t>31- Mingau/ mucilagem/ decoto (amido de milho, aveia, fubá, creme de arroz ou similar) com ou sem adoçante ou açúcar, com leite desnatado ou integral ou soja.</t>
  </si>
  <si>
    <t>32-Pão de sal ou doce (creme) ou forma ou forma light ou forma integral (50 gramas) c/ ou s/ 05 (cinco) gramas de manteiga.</t>
  </si>
  <si>
    <t>33- Picolé de frutas</t>
  </si>
  <si>
    <t>34- Queijo (minas, prato, ricota e outros)</t>
  </si>
  <si>
    <t>30 g.</t>
  </si>
  <si>
    <t>35- Refresco de fruta natural c/ ou s/ açúcar ou adoçante</t>
  </si>
  <si>
    <t>36- Salada de fruta</t>
  </si>
  <si>
    <t>120 g.</t>
  </si>
  <si>
    <t>37- Sopa creme de legumes (caldo de carne (6% + legumes B e C + farinha (3%) + manteiga (3%) + leite (6%) c/ ou s/ sal</t>
  </si>
  <si>
    <t>38-Sorvete cremoso ou de frutas light ou comum</t>
  </si>
  <si>
    <t>110 g.</t>
  </si>
  <si>
    <t>39-Suco normal ou light ou soja ou soja light (diversos sabores) Tetra Pack 200ml</t>
  </si>
  <si>
    <t>40-Suco de frutas com ou sem legumes (contendo uma ou mais qualidades de legumes e/ ou frutas com açúcar ou adoçante).</t>
  </si>
  <si>
    <t>41-Vitamina de frutas com ou sem legumes, com leite de vaca ou soja, com açúcar ou adoçante (contendo uma ou mais frutas e/ ou um ou mais legumes com aveia ou não).</t>
  </si>
  <si>
    <t>UNIDADE DE MEDIDA</t>
  </si>
  <si>
    <t>VALOR UNITÁRIO ($)</t>
  </si>
  <si>
    <t>1 - Leite em pó modificado, para lactente sadio no primeiro semestre de vida, com proteínas adaptadas em sua relação caseína/proteínas solúveis, com predominância de soro do leite contendo soro desmineralizado, enriquecido com ferro, vitaminas e outros oligoelementos .</t>
  </si>
  <si>
    <t>2 - Leite em pó modificado, para lactente sadio após o sexto mês de vida, com proteínas adaptadas em sua relação caseína/proteínas solúveis, contendo soro desmineralizado, enriquecido com ferro, vitaminas e outros oligoelementos.</t>
  </si>
  <si>
    <t>3- Fórmula anti-regurgitação à base de leite, para lactentes, completa e suplementada com vitaminas, minerais, ferro e outros oligoelementos .</t>
  </si>
  <si>
    <t>4 - Leite em pó modificado, para lactente sadio no primeiro semestre de vida, com predominância protéica de caseína, acrescido de óleo vegetal, malto - dextrina, vitaminas, minerais, ferro e outros oligoelementos.</t>
  </si>
  <si>
    <t>5 - Leite em pó modificado, para lactente sadio a partir do sexto mês de vida, com predominância protéica de caseína, acrescido de óleo vegetal, malto-dextrina, sacarose, vitaminas, minerais, ferro e outros oligoelementos.</t>
  </si>
  <si>
    <t>6 - Fór mula para lactentes, à base de soja, acrescidade malto-dextrina, vitaminas, minerais, ferro e outros oligoelementos.</t>
  </si>
  <si>
    <t>7 - Fórmula para lactentes prematuros e recém-nascidos com baixo peso, contendo soro de leite desmineralizado, leite desnatado, TCM, óleos vegetais,  malto- dextrina, lecitina de soja, taurina, L-carnitina, LCPUFAs, vitaminas e sais minerais.</t>
  </si>
  <si>
    <t>8 - Alimento complementar para lactentes, indicado exclusivamente para suplementar o  leite materno, à base de proteína hipoalergênica, maltos e - dextrina e minerais.</t>
  </si>
  <si>
    <t>Porção5 g</t>
  </si>
  <si>
    <t>9 - Fórmula isenta de lactose, com caseína, gordura láctea, gordura vegetal, malto-dextrina e enriquecida com vitaminas, minerais, ferro e outros oligelementos.</t>
  </si>
  <si>
    <t>10 - Fórmula semi-elementar, para lactentes e crianças, à base de hidrolisado de    proteína do soro do leite, com TCM, malto-dextrina, de baixa osmolalidade e enriquecida com vitaminas, minerais, ferro e outros oligoelementos.</t>
  </si>
  <si>
    <t>11 - Fórmula para lactentes com problemas de má absorção, hipoalergênica e de baixa osmolalidade, contendo proteínas hidrolisadas de soja, TCM, óleo vegetal e carboidratos de fácil digestão.</t>
  </si>
  <si>
    <t>12 - Dieta elementar e hipoalergênica, com 100% de aminoácidos livres e nutricionalmente completa. Indicada para crianças desde o nascimento. Alta absorção.</t>
  </si>
  <si>
    <t>Dados para composição dos custos referentes ao pessoal mínimo necessário a execução do serviço no local</t>
  </si>
  <si>
    <t>Tipo de serviço</t>
  </si>
  <si>
    <t>Classificação Brasileira de Ocupações (CBO)</t>
  </si>
  <si>
    <t>Salário Normativo da Categoria Profissional</t>
  </si>
  <si>
    <t>Categoria Profissional</t>
  </si>
  <si>
    <t>Data base da categoria</t>
  </si>
  <si>
    <t>Módulo 1 - Composição da Remuneração</t>
  </si>
  <si>
    <t>Composição da Remuneração</t>
  </si>
  <si>
    <t>Valor (R$)</t>
  </si>
  <si>
    <t>A</t>
  </si>
  <si>
    <t>Salário-Base</t>
  </si>
  <si>
    <t>B</t>
  </si>
  <si>
    <t>Adicional de Periculosidade</t>
  </si>
  <si>
    <t>C</t>
  </si>
  <si>
    <t>Adicional de Insalubridade</t>
  </si>
  <si>
    <t>D</t>
  </si>
  <si>
    <t>Adicional Noturno</t>
  </si>
  <si>
    <t>E</t>
  </si>
  <si>
    <t>Adicional de Hora Noturna Reduzida</t>
  </si>
  <si>
    <t>G</t>
  </si>
  <si>
    <t>Outros (especificar)</t>
  </si>
  <si>
    <t>Módulo 2 - Encargos e Benefícios Anuais, Mensais e Diários</t>
  </si>
  <si>
    <t>Submódulo 2.1 - 13º (décimo terceiro)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</si>
  <si>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</si>
  <si>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</si>
  <si>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</si>
  <si>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</si>
  <si>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2.2 - Encargos Previdenciários (GPS), Fundo de Garantia por Tempo de Serviço (FGTS) e outras contribuições.</t>
  </si>
  <si>
    <t>2.2</t>
  </si>
  <si>
    <t>GPS, FGTS e outras contribuições</t>
  </si>
  <si>
    <t>Percentual (%)</t>
  </si>
  <si>
    <t>INSS</t>
  </si>
  <si>
    <t>Salário Educação</t>
  </si>
  <si>
    <t>SAT</t>
  </si>
  <si>
    <t>SESC ou SESI</t>
  </si>
  <si>
    <t>SENAI - SENAC</t>
  </si>
  <si>
    <t>F</t>
  </si>
  <si>
    <t>SEBRAE</t>
  </si>
  <si>
    <t>INCRA</t>
  </si>
  <si>
    <t>H</t>
  </si>
  <si>
    <t>FGTS</t>
  </si>
  <si>
    <t xml:space="preserve">Total </t>
  </si>
  <si>
    <t>Submódulo 2.3 - Benefícios Mensais e Diários.</t>
  </si>
  <si>
    <t>2.3</t>
  </si>
  <si>
    <t>Benefícios Mensais e Diários</t>
  </si>
  <si>
    <t>Transporte</t>
  </si>
  <si>
    <t>Auxílio-Refeição/Alimentação</t>
  </si>
  <si>
    <t>Benefício xxx</t>
  </si>
  <si>
    <t>Quadro-Resumo do Módulo 2 - Encargos e Benefícios anuais, mensais e diários</t>
  </si>
  <si>
    <t>Encargos e Benefícios Anuais, Mensais e Diários</t>
  </si>
  <si>
    <t>Módulo 3 - Provisão para Rescisão</t>
  </si>
  <si>
    <t>Provisão para Rescisão</t>
  </si>
  <si>
    <t>Aviso Prévio Indenizado</t>
  </si>
  <si>
    <t>Incidência do FGTS sobre o Aviso Prévio Indenizado</t>
  </si>
  <si>
    <t>Multa do FGTS e contribuição social sobre o Aviso Prévio Indenizado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</si>
  <si>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</si>
  <si>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</si>
  <si>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</si>
  <si>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Módulo 4 - Custo de Reposição do Profissional Ausente</t>
  </si>
  <si>
    <t>Submódulo 4.1 - Ausências Legais</t>
  </si>
  <si>
    <t>4.1</t>
  </si>
  <si>
    <t>Ausências Legais</t>
  </si>
  <si>
    <t>Férias</t>
  </si>
  <si>
    <t>Licença-Paternidade</t>
  </si>
  <si>
    <t>Ausência por acidente de trabalho</t>
  </si>
  <si>
    <t>Afastamento Maternidade</t>
  </si>
  <si>
    <t>Submódulo 4.2 - Intrajornada</t>
  </si>
  <si>
    <t>4.2</t>
  </si>
  <si>
    <t>Intrajornada</t>
  </si>
  <si>
    <t>Intervalo para repouso e alimentação</t>
  </si>
  <si>
    <t>Quadro-Resumo do Módulo 4 - Custo de Reposição do Profissional Ausente</t>
  </si>
  <si>
    <t>Custo de Reposição do Profissional Ausente</t>
  </si>
  <si>
    <t>Módulo 5 - Insumos Diversos</t>
  </si>
  <si>
    <t>Insumos Diversos</t>
  </si>
  <si>
    <t>Uniformes</t>
  </si>
  <si>
    <t>Materiais</t>
  </si>
  <si>
    <t>Equipamentos</t>
  </si>
  <si>
    <t>Módulo 6 - Custos Indiretos, Tributos e Lucro</t>
  </si>
  <si>
    <t>Custos Indiretos, Tributos e Lucro</t>
  </si>
  <si>
    <t>Custos Indiretos</t>
  </si>
  <si>
    <t>Lucro</t>
  </si>
  <si>
    <t>Tributos</t>
  </si>
  <si>
    <t>C.1. Tributos Federais (especificar)</t>
  </si>
  <si>
    <t>C.2. Tributos Estaduais (especificar)</t>
  </si>
  <si>
    <t>C.3. Tributos Municipais (especificar)</t>
  </si>
  <si>
    <t>2. QUADRO-RESUMO DO CUSTO POR EMPREGADO</t>
  </si>
  <si>
    <r>
      <t>Pessoal mínimo necessário a execução do serviço in loco</t>
    </r>
    <r>
      <rPr>
        <b/>
        <sz val="10"/>
        <color rgb="FF000000"/>
        <rFont val="Times New Roman"/>
        <family val="1"/>
      </rPr>
      <t xml:space="preserve"> vinculada à execução contratual (valor por empregado)</t>
    </r>
  </si>
  <si>
    <t>Subtotal (A + B +C+ D+E)</t>
  </si>
  <si>
    <t>Módulo 6 – Custos Indiretos, Tributos e Lucro</t>
  </si>
  <si>
    <t xml:space="preserve">Valor Total por Empregado </t>
  </si>
  <si>
    <t>EXPLICAÇÃO DA COTAÇÃO POR ITEM</t>
  </si>
  <si>
    <t>ITEM</t>
  </si>
  <si>
    <t>Valor igual ao apresentado no ANEXO IV-D (faturamento fixo)</t>
  </si>
  <si>
    <t>Gêneros Alimentícios</t>
  </si>
  <si>
    <t>Descartáveis e Material de Limpeza</t>
  </si>
  <si>
    <t xml:space="preserve">Utensílios da Empresa </t>
  </si>
  <si>
    <t xml:space="preserve">Equipamentos e Mobiliários da Empresa </t>
  </si>
  <si>
    <t>Gás de cozinha (se for da contratada)</t>
  </si>
  <si>
    <t>Laudos de Análises Microbiológicas de Equipamentos (conforme solicitado no TR)</t>
  </si>
  <si>
    <t>Laudos de Análise Microbiológica – Utensílios (conforme solicitado no TR)</t>
  </si>
  <si>
    <t>Laudos de Análise Microbiológica – Alimento</t>
  </si>
  <si>
    <t>Laudos de Análise Microbiológica - Mão de Manipuladores (conforme solicitado no TR)</t>
  </si>
  <si>
    <t xml:space="preserve">Manutenção </t>
  </si>
  <si>
    <t xml:space="preserve">Total Mensal por Unidade ($) </t>
  </si>
  <si>
    <t xml:space="preserve">Alimentação Complementar </t>
  </si>
  <si>
    <t>Fórmulas Infantis</t>
  </si>
  <si>
    <t>Total de Pessoal Mínimo a Execução do Serviço In Loco ($)</t>
  </si>
  <si>
    <t>Total Global (12 meses) por UNIDADE ($)</t>
  </si>
  <si>
    <t>Jantar</t>
  </si>
  <si>
    <t>Total Mensal de Refeições por Unidade ($)</t>
  </si>
  <si>
    <t>Total Mensal da Proposta por UNIDADE ($)</t>
  </si>
  <si>
    <t>ALIMENTAÇÃO COMPLEMENTAR</t>
  </si>
  <si>
    <t>FÓRMULAS INFANTIS</t>
  </si>
  <si>
    <t>(*)</t>
  </si>
  <si>
    <t>Pacientes</t>
  </si>
  <si>
    <t>ADULTO</t>
  </si>
  <si>
    <t>PEDIATRIA</t>
  </si>
  <si>
    <t>Valor embutido no ANEXO IV-C: Estimativa Mensal e Formação de Preços</t>
  </si>
  <si>
    <t xml:space="preserve">Valor igual ao apresentado no ANEXO IV-C </t>
  </si>
  <si>
    <r>
      <t>Valor igual ao apresentado no</t>
    </r>
    <r>
      <rPr>
        <b/>
        <sz val="9"/>
        <color rgb="FFFF0000"/>
        <rFont val="Times New Roman"/>
        <family val="1"/>
      </rPr>
      <t xml:space="preserve"> SOMATÓRIO FINAL DO ANEXO IV-C</t>
    </r>
    <r>
      <rPr>
        <b/>
        <sz val="9"/>
        <color rgb="FF000000"/>
        <rFont val="Times New Roman"/>
        <family val="1"/>
      </rPr>
      <t xml:space="preserve"> (faturamento variável com conforme consumo)</t>
    </r>
  </si>
  <si>
    <t>FORMAÇÃO DE PREÇOS</t>
  </si>
  <si>
    <t>Custo Total ($)</t>
  </si>
  <si>
    <t>Custo Unitário - ADULTO ($)</t>
  </si>
  <si>
    <t>Custo Unitário -  PEDIATRIA (80% do Valor do Adulto)</t>
  </si>
  <si>
    <t>Custo Total - ADULTO ($)</t>
  </si>
  <si>
    <t>Custo Total -PEDIATRIA ($)</t>
  </si>
  <si>
    <t>Valor Unitário - ADULTO ($)</t>
  </si>
  <si>
    <t>PEDIATRIA (80% do Valor do Adulto)</t>
  </si>
  <si>
    <t>Alimentação Complementar (2% do Total Mensal)</t>
  </si>
  <si>
    <t>Fórmula Infantil (2% do Total Mensal)</t>
  </si>
  <si>
    <t>Somatório Total Mensal ($)</t>
  </si>
  <si>
    <t>2% do Total de Refeição Mensal - conforme ANEXO IV-C (faturamento variável com conforme consumo)</t>
  </si>
  <si>
    <t>CUSTO ABERTO ($)</t>
  </si>
  <si>
    <t>VALOR MENSAL ($)</t>
  </si>
  <si>
    <t>VALOR GLOBAL (12 MESES) ($)</t>
  </si>
  <si>
    <t>Distribuição de Pessoal</t>
  </si>
  <si>
    <t>QUANTITATIVO</t>
  </si>
  <si>
    <t xml:space="preserve"> CUSTO UNITÁRIO POR POSTO ($) </t>
  </si>
  <si>
    <t xml:space="preserve"> VALOR TOTAL POR POSTO ($) </t>
  </si>
  <si>
    <t>Copeiro PLANTONISTA</t>
  </si>
  <si>
    <t xml:space="preserve"> LOTE VI - UPA ITABORAI</t>
  </si>
  <si>
    <t xml:space="preserve">ESTIMATIVA DE CONSUMO MENSAL </t>
  </si>
  <si>
    <t>LOTE VI - UPA  ITABORAI</t>
  </si>
  <si>
    <t>LOTE VI - UPA ITABORAI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</si>
</sst>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rgb="FF000000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rgb="FF00000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  <font>
      <b/>
      <sz val="9"/>
      <color rgb="FFFF0000"/>
      <name val="Times New Roman"/>
      <family val="1"/>
    </font>
    <font>
      <sz val="10"/>
      <color rgb="FFFF000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6">
    <xf numFmtId="0" fontId="0" fillId="0" borderId="0" xfId="0"/>
    <xf numFmtId="0" fontId="0" fillId="0" borderId="0" xfId="0"/>
    <xf numFmtId="0" fontId="3" fillId="4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4" fontId="3" fillId="4" borderId="1" xfId="10" applyFont="1" applyFill="1" applyBorder="1" applyAlignment="1">
      <alignment horizontal="center" vertical="center" wrapText="1"/>
    </xf>
    <xf numFmtId="44" fontId="0" fillId="0" borderId="0" xfId="10" applyFont="1"/>
    <xf numFmtId="0" fontId="7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10" fontId="8" fillId="0" borderId="8" xfId="0" applyNumberFormat="1" applyFont="1" applyBorder="1" applyAlignment="1">
      <alignment horizontal="center" vertical="center" wrapText="1"/>
    </xf>
    <xf numFmtId="0" fontId="8" fillId="7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justify" vertical="center" wrapText="1"/>
    </xf>
    <xf numFmtId="10" fontId="8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 wrapText="1"/>
    </xf>
    <xf numFmtId="0" fontId="9" fillId="0" borderId="5" xfId="0" applyFont="1" applyBorder="1" applyAlignment="1">
      <alignment horizontal="center" vertical="center" wrapText="1"/>
    </xf>
    <xf numFmtId="44" fontId="3" fillId="4" borderId="1" xfId="10" applyFont="1" applyFill="1" applyBorder="1" applyAlignment="1">
      <alignment vertical="center"/>
    </xf>
    <xf numFmtId="0" fontId="4" fillId="0" borderId="0" xfId="0" applyFont="1"/>
    <xf numFmtId="44" fontId="4" fillId="0" borderId="0" xfId="10" applyFont="1"/>
    <xf numFmtId="44" fontId="3" fillId="3" borderId="1" xfId="1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 wrapText="1"/>
    </xf>
    <xf numFmtId="44" fontId="8" fillId="0" borderId="1" xfId="10" applyFont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44" fontId="7" fillId="3" borderId="1" xfId="1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4" fontId="6" fillId="0" borderId="1" xfId="10" applyFont="1" applyBorder="1" applyAlignment="1" applyProtection="1">
      <alignment horizontal="center" vertical="center" wrapText="1"/>
      <protection locked="0"/>
    </xf>
    <xf numFmtId="0" fontId="0" fillId="0" borderId="0" xfId="0"/>
    <xf numFmtId="0" fontId="0" fillId="0" borderId="10" xfId="0" applyBorder="1"/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8" fillId="0" borderId="8" xfId="10" applyFont="1" applyBorder="1" applyAlignment="1" applyProtection="1">
      <alignment vertical="center"/>
      <protection locked="0"/>
    </xf>
    <xf numFmtId="44" fontId="5" fillId="2" borderId="1" xfId="3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44" fontId="6" fillId="4" borderId="1" xfId="1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/>
    </xf>
    <xf numFmtId="0" fontId="7" fillId="5" borderId="0" xfId="0" applyFont="1" applyFill="1" applyAlignment="1">
      <alignment vertical="center"/>
    </xf>
    <xf numFmtId="164" fontId="8" fillId="0" borderId="8" xfId="0" applyNumberFormat="1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164" fontId="8" fillId="0" borderId="8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44" fontId="5" fillId="2" borderId="1" xfId="1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4" fillId="0" borderId="1" xfId="10" applyNumberFormat="1" applyFont="1" applyBorder="1" applyAlignment="1">
      <alignment horizont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1" xfId="1" applyNumberFormat="1" applyFont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4" fontId="5" fillId="4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8" borderId="0" xfId="0" applyFill="1"/>
    <xf numFmtId="0" fontId="5" fillId="4" borderId="1" xfId="10" applyNumberFormat="1" applyFont="1" applyFill="1" applyBorder="1" applyAlignment="1">
      <alignment horizontal="center"/>
    </xf>
    <xf numFmtId="44" fontId="4" fillId="0" borderId="1" xfId="0" applyNumberFormat="1" applyFont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/>
    </xf>
    <xf numFmtId="44" fontId="3" fillId="0" borderId="8" xfId="8" applyFont="1" applyBorder="1" applyAlignment="1" applyProtection="1">
      <alignment horizontal="center" vertical="center"/>
      <protection locked="0"/>
    </xf>
    <xf numFmtId="44" fontId="3" fillId="0" borderId="8" xfId="8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44" fontId="8" fillId="0" borderId="8" xfId="10" applyNumberFormat="1" applyFont="1" applyBorder="1" applyAlignment="1">
      <alignment vertical="center" wrapText="1"/>
    </xf>
    <xf numFmtId="44" fontId="5" fillId="3" borderId="1" xfId="0" applyNumberFormat="1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horizontal="center" vertical="center" wrapText="1"/>
    </xf>
    <xf numFmtId="0" fontId="5" fillId="3" borderId="12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44" fontId="4" fillId="0" borderId="2" xfId="0" applyNumberFormat="1" applyFont="1" applyBorder="1" applyAlignment="1" applyProtection="1">
      <alignment horizontal="center" vertical="center"/>
      <protection locked="0"/>
    </xf>
    <xf numFmtId="44" fontId="4" fillId="0" borderId="3" xfId="0" applyNumberFormat="1" applyFont="1" applyBorder="1" applyAlignment="1" applyProtection="1">
      <alignment horizontal="center" vertical="center"/>
      <protection locked="0"/>
    </xf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164" fontId="5" fillId="4" borderId="3" xfId="0" applyNumberFormat="1" applyFont="1" applyFill="1" applyBorder="1" applyAlignment="1">
      <alignment horizontal="center" vertical="center"/>
    </xf>
    <xf numFmtId="44" fontId="5" fillId="4" borderId="2" xfId="0" applyNumberFormat="1" applyFont="1" applyFill="1" applyBorder="1" applyAlignment="1">
      <alignment horizontal="center" vertical="center"/>
    </xf>
    <xf numFmtId="44" fontId="5" fillId="4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44" fontId="5" fillId="3" borderId="2" xfId="0" applyNumberFormat="1" applyFont="1" applyFill="1" applyBorder="1" applyAlignment="1">
      <alignment horizontal="center"/>
    </xf>
    <xf numFmtId="44" fontId="5" fillId="3" borderId="3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right" vertical="center" wrapText="1"/>
    </xf>
    <xf numFmtId="44" fontId="3" fillId="3" borderId="1" xfId="10" applyFont="1" applyFill="1" applyBorder="1" applyAlignment="1">
      <alignment vertical="center"/>
    </xf>
    <xf numFmtId="44" fontId="3" fillId="3" borderId="1" xfId="10" applyNumberFormat="1" applyFont="1" applyFill="1" applyBorder="1" applyAlignment="1">
      <alignment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8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 wrapText="1"/>
    </xf>
    <xf numFmtId="44" fontId="3" fillId="2" borderId="17" xfId="10" applyFont="1" applyFill="1" applyBorder="1" applyAlignment="1">
      <alignment horizontal="center" vertical="center" wrapText="1"/>
    </xf>
    <xf numFmtId="44" fontId="3" fillId="2" borderId="14" xfId="10" applyFont="1" applyFill="1" applyBorder="1" applyAlignment="1">
      <alignment horizontal="center" vertical="center" wrapText="1"/>
    </xf>
  </cellXfs>
  <cellStyles count="12">
    <cellStyle name="Moeda" xfId="10" builtinId="4"/>
    <cellStyle name="Moeda 10" xfId="11"/>
    <cellStyle name="Moeda 2" xfId="3"/>
    <cellStyle name="Moeda 2 2" xfId="6"/>
    <cellStyle name="Moeda 3" xfId="8"/>
    <cellStyle name="Moeda 4" xfId="7"/>
    <cellStyle name="Moeda 5" xfId="1"/>
    <cellStyle name="Normal" xfId="0" builtinId="0"/>
    <cellStyle name="Normal 5" xfId="2"/>
    <cellStyle name="Vírgula 2" xfId="4"/>
    <cellStyle name="Vírgula 2 2" xfId="9"/>
    <cellStyle name="Vírgula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"/>
  <sheetViews>
    <sheetView workbookViewId="0">
      <selection activeCell="D17" sqref="D17"/>
    </sheetView>
  </sheetViews>
  <sheetFormatPr defaultRowHeight="15" x14ac:dyDescent="0.25"/>
  <cols>
    <col min="1" max="1" width="29.7109375" style="37" customWidth="1"/>
    <col min="2" max="2" width="22" style="37" customWidth="1"/>
    <col min="3" max="3" width="32.5703125" style="37" customWidth="1"/>
    <col min="4" max="16384" width="9.140625" style="37"/>
  </cols>
  <sheetData>
    <row r="1" spans="1:3" ht="15.75" thickBot="1" x14ac:dyDescent="0.3">
      <c r="A1" s="74" t="s">
        <v>261</v>
      </c>
      <c r="B1" s="65" t="s">
        <v>254</v>
      </c>
      <c r="C1" s="65" t="s">
        <v>255</v>
      </c>
    </row>
    <row r="2" spans="1:3" ht="15.75" thickBot="1" x14ac:dyDescent="0.3">
      <c r="A2" s="75"/>
      <c r="B2" s="66">
        <f>'ANEXO IV F - RESUMO DE COTAÇÃO'!C20</f>
        <v>0</v>
      </c>
      <c r="C2" s="67">
        <f>B2*12</f>
        <v>0</v>
      </c>
    </row>
  </sheetData>
  <mergeCells count="1">
    <mergeCell ref="A1:A2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4"/>
  <sheetViews>
    <sheetView workbookViewId="0">
      <selection activeCell="E12" sqref="E12"/>
    </sheetView>
  </sheetViews>
  <sheetFormatPr defaultRowHeight="15" x14ac:dyDescent="0.25"/>
  <cols>
    <col min="1" max="1" width="60.85546875" style="1" customWidth="1"/>
    <col min="2" max="2" width="12.85546875" style="1" customWidth="1"/>
    <col min="3" max="3" width="15.5703125" style="11" customWidth="1"/>
  </cols>
  <sheetData>
    <row r="1" spans="1:3" s="37" customFormat="1" x14ac:dyDescent="0.25">
      <c r="A1" s="76" t="s">
        <v>232</v>
      </c>
      <c r="B1" s="76"/>
      <c r="C1" s="76"/>
    </row>
    <row r="2" spans="1:3" ht="25.5" x14ac:dyDescent="0.25">
      <c r="A2" s="32" t="s">
        <v>20</v>
      </c>
      <c r="B2" s="33" t="s">
        <v>21</v>
      </c>
      <c r="C2" s="34" t="s">
        <v>107</v>
      </c>
    </row>
    <row r="3" spans="1:3" x14ac:dyDescent="0.25">
      <c r="A3" s="29" t="s">
        <v>22</v>
      </c>
      <c r="B3" s="30" t="s">
        <v>23</v>
      </c>
      <c r="C3" s="31"/>
    </row>
    <row r="4" spans="1:3" x14ac:dyDescent="0.25">
      <c r="A4" s="29" t="s">
        <v>24</v>
      </c>
      <c r="B4" s="30" t="s">
        <v>25</v>
      </c>
      <c r="C4" s="31"/>
    </row>
    <row r="5" spans="1:3" x14ac:dyDescent="0.25">
      <c r="A5" s="29" t="s">
        <v>26</v>
      </c>
      <c r="B5" s="30" t="s">
        <v>27</v>
      </c>
      <c r="C5" s="31"/>
    </row>
    <row r="6" spans="1:3" x14ac:dyDescent="0.25">
      <c r="A6" s="29" t="s">
        <v>28</v>
      </c>
      <c r="B6" s="30" t="s">
        <v>29</v>
      </c>
      <c r="C6" s="31"/>
    </row>
    <row r="7" spans="1:3" x14ac:dyDescent="0.25">
      <c r="A7" s="29" t="s">
        <v>30</v>
      </c>
      <c r="B7" s="30" t="s">
        <v>31</v>
      </c>
      <c r="C7" s="31"/>
    </row>
    <row r="8" spans="1:3" x14ac:dyDescent="0.25">
      <c r="A8" s="29" t="s">
        <v>32</v>
      </c>
      <c r="B8" s="30" t="s">
        <v>33</v>
      </c>
      <c r="C8" s="31"/>
    </row>
    <row r="9" spans="1:3" x14ac:dyDescent="0.25">
      <c r="A9" s="29" t="s">
        <v>34</v>
      </c>
      <c r="B9" s="30" t="s">
        <v>35</v>
      </c>
      <c r="C9" s="31"/>
    </row>
    <row r="10" spans="1:3" x14ac:dyDescent="0.25">
      <c r="A10" s="29" t="s">
        <v>36</v>
      </c>
      <c r="B10" s="30" t="s">
        <v>37</v>
      </c>
      <c r="C10" s="31"/>
    </row>
    <row r="11" spans="1:3" x14ac:dyDescent="0.25">
      <c r="A11" s="29" t="s">
        <v>38</v>
      </c>
      <c r="B11" s="30" t="s">
        <v>23</v>
      </c>
      <c r="C11" s="31"/>
    </row>
    <row r="12" spans="1:3" x14ac:dyDescent="0.25">
      <c r="A12" s="29" t="s">
        <v>39</v>
      </c>
      <c r="B12" s="30" t="s">
        <v>29</v>
      </c>
      <c r="C12" s="31"/>
    </row>
    <row r="13" spans="1:3" x14ac:dyDescent="0.25">
      <c r="A13" s="29" t="s">
        <v>40</v>
      </c>
      <c r="B13" s="30" t="s">
        <v>29</v>
      </c>
      <c r="C13" s="31"/>
    </row>
    <row r="14" spans="1:3" x14ac:dyDescent="0.25">
      <c r="A14" s="29" t="s">
        <v>41</v>
      </c>
      <c r="B14" s="30" t="s">
        <v>42</v>
      </c>
      <c r="C14" s="31"/>
    </row>
    <row r="15" spans="1:3" x14ac:dyDescent="0.25">
      <c r="A15" s="29" t="s">
        <v>43</v>
      </c>
      <c r="B15" s="30" t="s">
        <v>42</v>
      </c>
      <c r="C15" s="31"/>
    </row>
    <row r="16" spans="1:3" x14ac:dyDescent="0.25">
      <c r="A16" s="29" t="s">
        <v>44</v>
      </c>
      <c r="B16" s="30" t="s">
        <v>42</v>
      </c>
      <c r="C16" s="31"/>
    </row>
    <row r="17" spans="1:3" x14ac:dyDescent="0.25">
      <c r="A17" s="29" t="s">
        <v>45</v>
      </c>
      <c r="B17" s="30" t="s">
        <v>46</v>
      </c>
      <c r="C17" s="31"/>
    </row>
    <row r="18" spans="1:3" x14ac:dyDescent="0.25">
      <c r="A18" s="29" t="s">
        <v>47</v>
      </c>
      <c r="B18" s="30" t="s">
        <v>48</v>
      </c>
      <c r="C18" s="31"/>
    </row>
    <row r="19" spans="1:3" x14ac:dyDescent="0.25">
      <c r="A19" s="29" t="s">
        <v>49</v>
      </c>
      <c r="B19" s="30" t="s">
        <v>48</v>
      </c>
      <c r="C19" s="31"/>
    </row>
    <row r="20" spans="1:3" x14ac:dyDescent="0.25">
      <c r="A20" s="29" t="s">
        <v>50</v>
      </c>
      <c r="B20" s="30" t="s">
        <v>51</v>
      </c>
      <c r="C20" s="31"/>
    </row>
    <row r="21" spans="1:3" x14ac:dyDescent="0.25">
      <c r="A21" s="29" t="s">
        <v>52</v>
      </c>
      <c r="B21" s="30" t="s">
        <v>51</v>
      </c>
      <c r="C21" s="31"/>
    </row>
    <row r="22" spans="1:3" x14ac:dyDescent="0.25">
      <c r="A22" s="29" t="s">
        <v>53</v>
      </c>
      <c r="B22" s="30" t="s">
        <v>48</v>
      </c>
      <c r="C22" s="31"/>
    </row>
    <row r="23" spans="1:3" x14ac:dyDescent="0.25">
      <c r="A23" s="29" t="s">
        <v>54</v>
      </c>
      <c r="B23" s="30" t="s">
        <v>55</v>
      </c>
      <c r="C23" s="31"/>
    </row>
    <row r="24" spans="1:3" x14ac:dyDescent="0.25">
      <c r="A24" s="29" t="s">
        <v>56</v>
      </c>
      <c r="B24" s="30" t="s">
        <v>55</v>
      </c>
      <c r="C24" s="31"/>
    </row>
    <row r="25" spans="1:3" x14ac:dyDescent="0.25">
      <c r="A25" s="29" t="s">
        <v>57</v>
      </c>
      <c r="B25" s="30" t="s">
        <v>55</v>
      </c>
      <c r="C25" s="31"/>
    </row>
    <row r="26" spans="1:3" x14ac:dyDescent="0.25">
      <c r="A26" s="29" t="s">
        <v>58</v>
      </c>
      <c r="B26" s="30" t="s">
        <v>29</v>
      </c>
      <c r="C26" s="31"/>
    </row>
    <row r="27" spans="1:3" x14ac:dyDescent="0.25">
      <c r="A27" s="29" t="s">
        <v>59</v>
      </c>
      <c r="B27" s="30" t="s">
        <v>60</v>
      </c>
      <c r="C27" s="31"/>
    </row>
    <row r="28" spans="1:3" x14ac:dyDescent="0.25">
      <c r="A28" s="29" t="s">
        <v>61</v>
      </c>
      <c r="B28" s="30" t="s">
        <v>62</v>
      </c>
      <c r="C28" s="31"/>
    </row>
    <row r="29" spans="1:3" ht="25.5" x14ac:dyDescent="0.25">
      <c r="A29" s="29" t="s">
        <v>63</v>
      </c>
      <c r="B29" s="30" t="s">
        <v>62</v>
      </c>
      <c r="C29" s="31"/>
    </row>
    <row r="30" spans="1:3" x14ac:dyDescent="0.25">
      <c r="A30" s="29" t="s">
        <v>64</v>
      </c>
      <c r="B30" s="30" t="s">
        <v>62</v>
      </c>
      <c r="C30" s="31"/>
    </row>
    <row r="31" spans="1:3" x14ac:dyDescent="0.25">
      <c r="A31" s="29" t="s">
        <v>65</v>
      </c>
      <c r="B31" s="30" t="s">
        <v>23</v>
      </c>
      <c r="C31" s="31"/>
    </row>
    <row r="32" spans="1:3" x14ac:dyDescent="0.25">
      <c r="A32" s="29" t="s">
        <v>66</v>
      </c>
      <c r="B32" s="30" t="s">
        <v>62</v>
      </c>
      <c r="C32" s="31"/>
    </row>
    <row r="33" spans="1:3" ht="25.5" x14ac:dyDescent="0.25">
      <c r="A33" s="29" t="s">
        <v>67</v>
      </c>
      <c r="B33" s="30" t="s">
        <v>23</v>
      </c>
      <c r="C33" s="31"/>
    </row>
    <row r="34" spans="1:3" ht="25.5" x14ac:dyDescent="0.25">
      <c r="A34" s="29" t="s">
        <v>68</v>
      </c>
      <c r="B34" s="30" t="s">
        <v>62</v>
      </c>
      <c r="C34" s="31"/>
    </row>
    <row r="35" spans="1:3" x14ac:dyDescent="0.25">
      <c r="A35" s="29" t="s">
        <v>69</v>
      </c>
      <c r="B35" s="30" t="s">
        <v>23</v>
      </c>
      <c r="C35" s="31"/>
    </row>
    <row r="36" spans="1:3" ht="25.5" x14ac:dyDescent="0.25">
      <c r="A36" s="29" t="s">
        <v>70</v>
      </c>
      <c r="B36" s="30" t="s">
        <v>23</v>
      </c>
      <c r="C36" s="31"/>
    </row>
    <row r="37" spans="1:3" x14ac:dyDescent="0.25">
      <c r="A37" s="29" t="s">
        <v>71</v>
      </c>
      <c r="B37" s="30" t="s">
        <v>23</v>
      </c>
      <c r="C37" s="31"/>
    </row>
    <row r="38" spans="1:3" ht="38.25" x14ac:dyDescent="0.25">
      <c r="A38" s="29" t="s">
        <v>72</v>
      </c>
      <c r="B38" s="30" t="s">
        <v>23</v>
      </c>
      <c r="C38" s="31"/>
    </row>
    <row r="39" spans="1:3" ht="25.5" x14ac:dyDescent="0.25">
      <c r="A39" s="29" t="s">
        <v>73</v>
      </c>
      <c r="B39" s="30" t="s">
        <v>23</v>
      </c>
      <c r="C39" s="31"/>
    </row>
    <row r="40" spans="1:3" ht="38.25" x14ac:dyDescent="0.25">
      <c r="A40" s="29" t="s">
        <v>74</v>
      </c>
      <c r="B40" s="30" t="s">
        <v>23</v>
      </c>
      <c r="C40" s="31"/>
    </row>
    <row r="41" spans="1:3" ht="51" x14ac:dyDescent="0.25">
      <c r="A41" s="29" t="s">
        <v>75</v>
      </c>
      <c r="B41" s="30" t="s">
        <v>23</v>
      </c>
      <c r="C41" s="31"/>
    </row>
    <row r="42" spans="1:3" x14ac:dyDescent="0.25">
      <c r="A42" s="29" t="s">
        <v>76</v>
      </c>
      <c r="B42" s="30" t="s">
        <v>77</v>
      </c>
      <c r="C42" s="31"/>
    </row>
    <row r="43" spans="1:3" x14ac:dyDescent="0.25">
      <c r="A43" s="29" t="s">
        <v>78</v>
      </c>
      <c r="B43" s="30" t="s">
        <v>79</v>
      </c>
      <c r="C43" s="31"/>
    </row>
    <row r="44" spans="1:3" x14ac:dyDescent="0.25">
      <c r="A44" s="29" t="s">
        <v>80</v>
      </c>
      <c r="B44" s="30" t="s">
        <v>79</v>
      </c>
      <c r="C44" s="31"/>
    </row>
    <row r="45" spans="1:3" x14ac:dyDescent="0.25">
      <c r="A45" s="29" t="s">
        <v>81</v>
      </c>
      <c r="B45" s="30" t="s">
        <v>82</v>
      </c>
      <c r="C45" s="31"/>
    </row>
    <row r="46" spans="1:3" x14ac:dyDescent="0.25">
      <c r="A46" s="29" t="s">
        <v>83</v>
      </c>
      <c r="B46" s="30" t="s">
        <v>79</v>
      </c>
      <c r="C46" s="31"/>
    </row>
    <row r="47" spans="1:3" x14ac:dyDescent="0.25">
      <c r="A47" s="29" t="s">
        <v>84</v>
      </c>
      <c r="B47" s="30" t="s">
        <v>82</v>
      </c>
      <c r="C47" s="31"/>
    </row>
    <row r="48" spans="1:3" x14ac:dyDescent="0.25">
      <c r="A48" s="29" t="s">
        <v>85</v>
      </c>
      <c r="B48" s="30" t="s">
        <v>86</v>
      </c>
      <c r="C48" s="31"/>
    </row>
    <row r="49" spans="1:3" x14ac:dyDescent="0.25">
      <c r="A49" s="29" t="s">
        <v>87</v>
      </c>
      <c r="B49" s="30" t="s">
        <v>79</v>
      </c>
      <c r="C49" s="31"/>
    </row>
    <row r="50" spans="1:3" ht="25.5" x14ac:dyDescent="0.25">
      <c r="A50" s="29" t="s">
        <v>88</v>
      </c>
      <c r="B50" s="30" t="s">
        <v>79</v>
      </c>
      <c r="C50" s="31"/>
    </row>
    <row r="51" spans="1:3" x14ac:dyDescent="0.25">
      <c r="A51" s="29" t="s">
        <v>89</v>
      </c>
      <c r="B51" s="30" t="s">
        <v>62</v>
      </c>
      <c r="C51" s="31"/>
    </row>
    <row r="52" spans="1:3" x14ac:dyDescent="0.25">
      <c r="A52" s="29" t="s">
        <v>90</v>
      </c>
      <c r="B52" s="30" t="s">
        <v>62</v>
      </c>
      <c r="C52" s="31"/>
    </row>
    <row r="53" spans="1:3" ht="25.5" x14ac:dyDescent="0.25">
      <c r="A53" s="29" t="s">
        <v>91</v>
      </c>
      <c r="B53" s="30" t="s">
        <v>23</v>
      </c>
      <c r="C53" s="31"/>
    </row>
    <row r="54" spans="1:3" ht="38.25" x14ac:dyDescent="0.25">
      <c r="A54" s="29" t="s">
        <v>92</v>
      </c>
      <c r="B54" s="30" t="s">
        <v>23</v>
      </c>
      <c r="C54" s="31"/>
    </row>
    <row r="55" spans="1:3" ht="25.5" x14ac:dyDescent="0.25">
      <c r="A55" s="29" t="s">
        <v>93</v>
      </c>
      <c r="B55" s="30" t="s">
        <v>62</v>
      </c>
      <c r="C55" s="31"/>
    </row>
    <row r="56" spans="1:3" x14ac:dyDescent="0.25">
      <c r="A56" s="29" t="s">
        <v>94</v>
      </c>
      <c r="B56" s="30" t="s">
        <v>62</v>
      </c>
      <c r="C56" s="31"/>
    </row>
    <row r="57" spans="1:3" x14ac:dyDescent="0.25">
      <c r="A57" s="29" t="s">
        <v>95</v>
      </c>
      <c r="B57" s="30" t="s">
        <v>96</v>
      </c>
      <c r="C57" s="31"/>
    </row>
    <row r="58" spans="1:3" x14ac:dyDescent="0.25">
      <c r="A58" s="29" t="s">
        <v>97</v>
      </c>
      <c r="B58" s="30" t="s">
        <v>23</v>
      </c>
      <c r="C58" s="31"/>
    </row>
    <row r="59" spans="1:3" x14ac:dyDescent="0.25">
      <c r="A59" s="29" t="s">
        <v>98</v>
      </c>
      <c r="B59" s="30" t="s">
        <v>99</v>
      </c>
      <c r="C59" s="31"/>
    </row>
    <row r="60" spans="1:3" ht="25.5" x14ac:dyDescent="0.25">
      <c r="A60" s="29" t="s">
        <v>100</v>
      </c>
      <c r="B60" s="30" t="s">
        <v>23</v>
      </c>
      <c r="C60" s="31"/>
    </row>
    <row r="61" spans="1:3" x14ac:dyDescent="0.25">
      <c r="A61" s="29" t="s">
        <v>101</v>
      </c>
      <c r="B61" s="30" t="s">
        <v>102</v>
      </c>
      <c r="C61" s="31"/>
    </row>
    <row r="62" spans="1:3" ht="25.5" x14ac:dyDescent="0.25">
      <c r="A62" s="29" t="s">
        <v>103</v>
      </c>
      <c r="B62" s="30" t="s">
        <v>62</v>
      </c>
      <c r="C62" s="31"/>
    </row>
    <row r="63" spans="1:3" ht="25.5" x14ac:dyDescent="0.25">
      <c r="A63" s="29" t="s">
        <v>104</v>
      </c>
      <c r="B63" s="30" t="s">
        <v>23</v>
      </c>
      <c r="C63" s="31"/>
    </row>
    <row r="64" spans="1:3" ht="38.25" x14ac:dyDescent="0.25">
      <c r="A64" s="29" t="s">
        <v>105</v>
      </c>
      <c r="B64" s="30" t="s">
        <v>23</v>
      </c>
      <c r="C64" s="31"/>
    </row>
  </sheetData>
  <mergeCells count="1">
    <mergeCell ref="A1:C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I8" sqref="I8"/>
    </sheetView>
  </sheetViews>
  <sheetFormatPr defaultRowHeight="15" x14ac:dyDescent="0.25"/>
  <cols>
    <col min="1" max="1" width="65" style="1" customWidth="1"/>
    <col min="2" max="2" width="19.28515625" style="1" bestFit="1" customWidth="1"/>
    <col min="3" max="3" width="14.85546875" style="11" customWidth="1"/>
  </cols>
  <sheetData>
    <row r="1" spans="1:3" s="37" customFormat="1" x14ac:dyDescent="0.25">
      <c r="A1" s="76" t="s">
        <v>233</v>
      </c>
      <c r="B1" s="76"/>
      <c r="C1" s="76"/>
    </row>
    <row r="2" spans="1:3" ht="25.5" x14ac:dyDescent="0.25">
      <c r="A2" s="32" t="s">
        <v>20</v>
      </c>
      <c r="B2" s="33" t="s">
        <v>106</v>
      </c>
      <c r="C2" s="34" t="s">
        <v>107</v>
      </c>
    </row>
    <row r="3" spans="1:3" ht="51" x14ac:dyDescent="0.25">
      <c r="A3" s="29" t="s">
        <v>108</v>
      </c>
      <c r="B3" s="30" t="s">
        <v>23</v>
      </c>
      <c r="C3" s="31"/>
    </row>
    <row r="4" spans="1:3" ht="38.25" x14ac:dyDescent="0.25">
      <c r="A4" s="29" t="s">
        <v>109</v>
      </c>
      <c r="B4" s="30" t="s">
        <v>23</v>
      </c>
      <c r="C4" s="31"/>
    </row>
    <row r="5" spans="1:3" ht="25.5" x14ac:dyDescent="0.25">
      <c r="A5" s="29" t="s">
        <v>110</v>
      </c>
      <c r="B5" s="30" t="s">
        <v>23</v>
      </c>
      <c r="C5" s="31"/>
    </row>
    <row r="6" spans="1:3" ht="38.25" x14ac:dyDescent="0.25">
      <c r="A6" s="29" t="s">
        <v>111</v>
      </c>
      <c r="B6" s="30" t="s">
        <v>23</v>
      </c>
      <c r="C6" s="31"/>
    </row>
    <row r="7" spans="1:3" ht="38.25" x14ac:dyDescent="0.25">
      <c r="A7" s="29" t="s">
        <v>112</v>
      </c>
      <c r="B7" s="30" t="s">
        <v>23</v>
      </c>
      <c r="C7" s="31"/>
    </row>
    <row r="8" spans="1:3" ht="25.5" x14ac:dyDescent="0.25">
      <c r="A8" s="29" t="s">
        <v>113</v>
      </c>
      <c r="B8" s="30" t="s">
        <v>23</v>
      </c>
      <c r="C8" s="31"/>
    </row>
    <row r="9" spans="1:3" ht="51" x14ac:dyDescent="0.25">
      <c r="A9" s="29" t="s">
        <v>114</v>
      </c>
      <c r="B9" s="30" t="s">
        <v>23</v>
      </c>
      <c r="C9" s="31"/>
    </row>
    <row r="10" spans="1:3" ht="38.25" x14ac:dyDescent="0.25">
      <c r="A10" s="29" t="s">
        <v>115</v>
      </c>
      <c r="B10" s="30" t="s">
        <v>116</v>
      </c>
      <c r="C10" s="31"/>
    </row>
    <row r="11" spans="1:3" ht="25.5" x14ac:dyDescent="0.25">
      <c r="A11" s="29" t="s">
        <v>117</v>
      </c>
      <c r="B11" s="30" t="s">
        <v>23</v>
      </c>
      <c r="C11" s="31"/>
    </row>
    <row r="12" spans="1:3" ht="38.25" x14ac:dyDescent="0.25">
      <c r="A12" s="29" t="s">
        <v>118</v>
      </c>
      <c r="B12" s="30" t="s">
        <v>23</v>
      </c>
      <c r="C12" s="31"/>
    </row>
    <row r="13" spans="1:3" ht="38.25" x14ac:dyDescent="0.25">
      <c r="A13" s="29" t="s">
        <v>119</v>
      </c>
      <c r="B13" s="30" t="s">
        <v>23</v>
      </c>
      <c r="C13" s="31"/>
    </row>
    <row r="14" spans="1:3" ht="38.25" x14ac:dyDescent="0.25">
      <c r="A14" s="29" t="s">
        <v>120</v>
      </c>
      <c r="B14" s="30" t="s">
        <v>23</v>
      </c>
      <c r="C14" s="31"/>
    </row>
  </sheetData>
  <mergeCells count="1">
    <mergeCell ref="A1:C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workbookViewId="0">
      <selection activeCell="P80" sqref="P80"/>
    </sheetView>
  </sheetViews>
  <sheetFormatPr defaultRowHeight="15" x14ac:dyDescent="0.25"/>
  <cols>
    <col min="1" max="1" width="19.42578125" style="37" customWidth="1"/>
    <col min="2" max="2" width="11.5703125" style="37" customWidth="1"/>
    <col min="3" max="3" width="13.42578125" style="37" customWidth="1"/>
    <col min="4" max="4" width="14.28515625" style="37" customWidth="1"/>
    <col min="5" max="5" width="15.28515625" style="37" customWidth="1"/>
    <col min="6" max="6" width="13.42578125" style="37" customWidth="1"/>
    <col min="7" max="7" width="15.5703125" style="37" customWidth="1"/>
    <col min="8" max="16384" width="9.140625" style="37"/>
  </cols>
  <sheetData>
    <row r="1" spans="1:7" ht="15.75" customHeight="1" x14ac:dyDescent="0.25">
      <c r="A1" s="77" t="s">
        <v>261</v>
      </c>
      <c r="B1" s="77"/>
      <c r="C1" s="77"/>
      <c r="D1" s="77"/>
      <c r="E1" s="77"/>
      <c r="F1" s="77"/>
      <c r="G1" s="77"/>
    </row>
    <row r="2" spans="1:7" ht="26.25" customHeight="1" x14ac:dyDescent="0.25">
      <c r="A2" s="4" t="s">
        <v>0</v>
      </c>
      <c r="B2" s="78" t="s">
        <v>262</v>
      </c>
      <c r="C2" s="78"/>
      <c r="D2" s="79" t="s">
        <v>241</v>
      </c>
      <c r="E2" s="80"/>
      <c r="F2" s="80"/>
      <c r="G2" s="81"/>
    </row>
    <row r="3" spans="1:7" ht="15.75" customHeight="1" x14ac:dyDescent="0.25">
      <c r="A3" s="60" t="s">
        <v>1</v>
      </c>
      <c r="B3" s="82" t="s">
        <v>1</v>
      </c>
      <c r="C3" s="83"/>
      <c r="D3" s="84" t="s">
        <v>18</v>
      </c>
      <c r="E3" s="84"/>
      <c r="F3" s="84" t="s">
        <v>242</v>
      </c>
      <c r="G3" s="84"/>
    </row>
    <row r="4" spans="1:7" x14ac:dyDescent="0.25">
      <c r="A4" s="2" t="s">
        <v>2</v>
      </c>
      <c r="B4" s="85">
        <v>1370</v>
      </c>
      <c r="C4" s="86"/>
      <c r="D4" s="87">
        <v>0</v>
      </c>
      <c r="E4" s="88"/>
      <c r="F4" s="89">
        <f>B4*D4</f>
        <v>0</v>
      </c>
      <c r="G4" s="90"/>
    </row>
    <row r="5" spans="1:7" x14ac:dyDescent="0.25">
      <c r="A5" s="2" t="s">
        <v>4</v>
      </c>
      <c r="B5" s="85">
        <v>1440</v>
      </c>
      <c r="C5" s="86"/>
      <c r="D5" s="87">
        <v>0</v>
      </c>
      <c r="E5" s="88"/>
      <c r="F5" s="89">
        <f t="shared" ref="F5:F7" si="0">B5*D5</f>
        <v>0</v>
      </c>
      <c r="G5" s="90"/>
    </row>
    <row r="6" spans="1:7" x14ac:dyDescent="0.25">
      <c r="A6" s="2" t="s">
        <v>5</v>
      </c>
      <c r="B6" s="85">
        <v>1326</v>
      </c>
      <c r="C6" s="86"/>
      <c r="D6" s="87">
        <v>0</v>
      </c>
      <c r="E6" s="88"/>
      <c r="F6" s="89">
        <f t="shared" si="0"/>
        <v>0</v>
      </c>
      <c r="G6" s="90"/>
    </row>
    <row r="7" spans="1:7" x14ac:dyDescent="0.25">
      <c r="A7" s="2" t="s">
        <v>229</v>
      </c>
      <c r="B7" s="85">
        <v>1400</v>
      </c>
      <c r="C7" s="86"/>
      <c r="D7" s="87">
        <v>0</v>
      </c>
      <c r="E7" s="88"/>
      <c r="F7" s="89">
        <f t="shared" si="0"/>
        <v>0</v>
      </c>
      <c r="G7" s="90"/>
    </row>
    <row r="8" spans="1:7" x14ac:dyDescent="0.25">
      <c r="A8" s="5" t="s">
        <v>7</v>
      </c>
      <c r="B8" s="91">
        <f>SUM(B4:C7)</f>
        <v>5536</v>
      </c>
      <c r="C8" s="92"/>
      <c r="D8" s="93" t="s">
        <v>234</v>
      </c>
      <c r="E8" s="94"/>
      <c r="F8" s="95">
        <f>SUM(F4:G7)</f>
        <v>0</v>
      </c>
      <c r="G8" s="96"/>
    </row>
    <row r="9" spans="1:7" ht="15" customHeight="1" x14ac:dyDescent="0.25">
      <c r="A9" s="60" t="s">
        <v>1</v>
      </c>
      <c r="B9" s="97" t="s">
        <v>8</v>
      </c>
      <c r="C9" s="98"/>
      <c r="D9" s="97" t="s">
        <v>8</v>
      </c>
      <c r="E9" s="98"/>
      <c r="F9" s="97" t="s">
        <v>8</v>
      </c>
      <c r="G9" s="98"/>
    </row>
    <row r="10" spans="1:7" x14ac:dyDescent="0.25">
      <c r="A10" s="2" t="s">
        <v>2</v>
      </c>
      <c r="B10" s="85">
        <v>361</v>
      </c>
      <c r="C10" s="86"/>
      <c r="D10" s="87">
        <v>0</v>
      </c>
      <c r="E10" s="88"/>
      <c r="F10" s="89">
        <f>B10*D10</f>
        <v>0</v>
      </c>
      <c r="G10" s="90"/>
    </row>
    <row r="11" spans="1:7" x14ac:dyDescent="0.25">
      <c r="A11" s="2" t="s">
        <v>4</v>
      </c>
      <c r="B11" s="85">
        <v>360</v>
      </c>
      <c r="C11" s="86"/>
      <c r="D11" s="87">
        <v>0</v>
      </c>
      <c r="E11" s="88"/>
      <c r="F11" s="89">
        <f t="shared" ref="F11:F13" si="1">B11*D11</f>
        <v>0</v>
      </c>
      <c r="G11" s="90"/>
    </row>
    <row r="12" spans="1:7" x14ac:dyDescent="0.25">
      <c r="A12" s="2" t="s">
        <v>5</v>
      </c>
      <c r="B12" s="85">
        <v>0</v>
      </c>
      <c r="C12" s="86"/>
      <c r="D12" s="87">
        <v>0</v>
      </c>
      <c r="E12" s="88"/>
      <c r="F12" s="89">
        <f t="shared" si="1"/>
        <v>0</v>
      </c>
      <c r="G12" s="90"/>
    </row>
    <row r="13" spans="1:7" x14ac:dyDescent="0.25">
      <c r="A13" s="2" t="s">
        <v>229</v>
      </c>
      <c r="B13" s="85">
        <v>357</v>
      </c>
      <c r="C13" s="86"/>
      <c r="D13" s="87">
        <v>0</v>
      </c>
      <c r="E13" s="88"/>
      <c r="F13" s="89">
        <f t="shared" si="1"/>
        <v>0</v>
      </c>
      <c r="G13" s="90"/>
    </row>
    <row r="14" spans="1:7" s="62" customFormat="1" x14ac:dyDescent="0.25">
      <c r="A14" s="5" t="s">
        <v>7</v>
      </c>
      <c r="B14" s="99">
        <f>SUM(B10:C13)</f>
        <v>1078</v>
      </c>
      <c r="C14" s="100"/>
      <c r="D14" s="93" t="s">
        <v>234</v>
      </c>
      <c r="E14" s="94"/>
      <c r="F14" s="95">
        <f>SUM(F10:G13)</f>
        <v>0</v>
      </c>
      <c r="G14" s="96"/>
    </row>
    <row r="15" spans="1:7" x14ac:dyDescent="0.25">
      <c r="A15" s="77" t="s">
        <v>235</v>
      </c>
      <c r="B15" s="77"/>
      <c r="C15" s="77"/>
      <c r="D15" s="77"/>
      <c r="E15" s="77"/>
      <c r="F15" s="77"/>
      <c r="G15" s="77"/>
    </row>
    <row r="16" spans="1:7" s="9" customFormat="1" ht="48" x14ac:dyDescent="0.25">
      <c r="A16" s="7" t="s">
        <v>1</v>
      </c>
      <c r="B16" s="42" t="s">
        <v>236</v>
      </c>
      <c r="C16" s="51" t="s">
        <v>237</v>
      </c>
      <c r="D16" s="42" t="s">
        <v>243</v>
      </c>
      <c r="E16" s="52" t="s">
        <v>244</v>
      </c>
      <c r="F16" s="42" t="s">
        <v>245</v>
      </c>
      <c r="G16" s="52" t="s">
        <v>246</v>
      </c>
    </row>
    <row r="17" spans="1:7" x14ac:dyDescent="0.25">
      <c r="A17" s="2" t="s">
        <v>2</v>
      </c>
      <c r="B17" s="50">
        <v>728</v>
      </c>
      <c r="C17" s="53">
        <v>32</v>
      </c>
      <c r="D17" s="64">
        <v>0</v>
      </c>
      <c r="E17" s="55">
        <f>D17*80%</f>
        <v>0</v>
      </c>
      <c r="F17" s="54">
        <f>B17*D17</f>
        <v>0</v>
      </c>
      <c r="G17" s="55">
        <f>C17*E17</f>
        <v>0</v>
      </c>
    </row>
    <row r="18" spans="1:7" x14ac:dyDescent="0.25">
      <c r="A18" s="2" t="s">
        <v>3</v>
      </c>
      <c r="B18" s="50">
        <v>734</v>
      </c>
      <c r="C18" s="53">
        <v>30</v>
      </c>
      <c r="D18" s="64">
        <v>0</v>
      </c>
      <c r="E18" s="55">
        <f t="shared" ref="E18:E22" si="2">D18*80%</f>
        <v>0</v>
      </c>
      <c r="F18" s="54">
        <f t="shared" ref="F18:G22" si="3">B18*D18</f>
        <v>0</v>
      </c>
      <c r="G18" s="55">
        <f t="shared" si="3"/>
        <v>0</v>
      </c>
    </row>
    <row r="19" spans="1:7" x14ac:dyDescent="0.25">
      <c r="A19" s="2" t="s">
        <v>4</v>
      </c>
      <c r="B19" s="50">
        <v>732</v>
      </c>
      <c r="C19" s="53">
        <v>26</v>
      </c>
      <c r="D19" s="64">
        <v>0</v>
      </c>
      <c r="E19" s="55">
        <f t="shared" si="2"/>
        <v>0</v>
      </c>
      <c r="F19" s="54">
        <f t="shared" si="3"/>
        <v>0</v>
      </c>
      <c r="G19" s="55">
        <f t="shared" si="3"/>
        <v>0</v>
      </c>
    </row>
    <row r="20" spans="1:7" x14ac:dyDescent="0.25">
      <c r="A20" s="2" t="s">
        <v>5</v>
      </c>
      <c r="B20" s="50">
        <v>744</v>
      </c>
      <c r="C20" s="53">
        <v>25</v>
      </c>
      <c r="D20" s="64">
        <v>0</v>
      </c>
      <c r="E20" s="55">
        <f t="shared" si="2"/>
        <v>0</v>
      </c>
      <c r="F20" s="54">
        <f t="shared" si="3"/>
        <v>0</v>
      </c>
      <c r="G20" s="55">
        <f t="shared" si="3"/>
        <v>0</v>
      </c>
    </row>
    <row r="21" spans="1:7" x14ac:dyDescent="0.25">
      <c r="A21" s="2" t="s">
        <v>229</v>
      </c>
      <c r="B21" s="50">
        <v>740</v>
      </c>
      <c r="C21" s="53">
        <v>28</v>
      </c>
      <c r="D21" s="64">
        <v>0</v>
      </c>
      <c r="E21" s="55">
        <f t="shared" si="2"/>
        <v>0</v>
      </c>
      <c r="F21" s="54">
        <f t="shared" si="3"/>
        <v>0</v>
      </c>
      <c r="G21" s="55">
        <f t="shared" si="3"/>
        <v>0</v>
      </c>
    </row>
    <row r="22" spans="1:7" x14ac:dyDescent="0.25">
      <c r="A22" s="2" t="s">
        <v>6</v>
      </c>
      <c r="B22" s="50">
        <v>732</v>
      </c>
      <c r="C22" s="53">
        <v>25</v>
      </c>
      <c r="D22" s="64">
        <v>0</v>
      </c>
      <c r="E22" s="55">
        <f t="shared" si="2"/>
        <v>0</v>
      </c>
      <c r="F22" s="54">
        <f t="shared" si="3"/>
        <v>0</v>
      </c>
      <c r="G22" s="55">
        <f t="shared" si="3"/>
        <v>0</v>
      </c>
    </row>
    <row r="23" spans="1:7" s="62" customFormat="1" x14ac:dyDescent="0.25">
      <c r="A23" s="8" t="s">
        <v>7</v>
      </c>
      <c r="B23" s="43">
        <f>SUM(B17:B22)</f>
        <v>4410</v>
      </c>
      <c r="C23" s="43">
        <f>SUM(C17:C22)</f>
        <v>166</v>
      </c>
      <c r="D23" s="56" t="s">
        <v>234</v>
      </c>
      <c r="E23" s="57" t="s">
        <v>234</v>
      </c>
      <c r="F23" s="58">
        <f>SUM(F17:F22)</f>
        <v>0</v>
      </c>
      <c r="G23" s="58">
        <f>SUM(G17:G22)</f>
        <v>0</v>
      </c>
    </row>
    <row r="24" spans="1:7" ht="36" x14ac:dyDescent="0.25">
      <c r="A24" s="3" t="s">
        <v>9</v>
      </c>
      <c r="B24" s="42" t="s">
        <v>236</v>
      </c>
      <c r="C24" s="51" t="s">
        <v>237</v>
      </c>
      <c r="D24" s="42" t="s">
        <v>247</v>
      </c>
      <c r="E24" s="52" t="s">
        <v>248</v>
      </c>
      <c r="F24" s="42" t="s">
        <v>236</v>
      </c>
      <c r="G24" s="52" t="s">
        <v>237</v>
      </c>
    </row>
    <row r="25" spans="1:7" x14ac:dyDescent="0.25">
      <c r="A25" s="2" t="s">
        <v>2</v>
      </c>
      <c r="B25" s="50">
        <v>335</v>
      </c>
      <c r="C25" s="53">
        <v>25</v>
      </c>
      <c r="D25" s="64">
        <v>0</v>
      </c>
      <c r="E25" s="55">
        <f>D25*80%</f>
        <v>0</v>
      </c>
      <c r="F25" s="54">
        <f>B25*D25</f>
        <v>0</v>
      </c>
      <c r="G25" s="55">
        <f>C25*E25</f>
        <v>0</v>
      </c>
    </row>
    <row r="26" spans="1:7" x14ac:dyDescent="0.25">
      <c r="A26" s="2" t="s">
        <v>3</v>
      </c>
      <c r="B26" s="50">
        <v>340</v>
      </c>
      <c r="C26" s="53">
        <v>25</v>
      </c>
      <c r="D26" s="64">
        <v>0</v>
      </c>
      <c r="E26" s="55">
        <f t="shared" ref="E26:E30" si="4">D26*80%</f>
        <v>0</v>
      </c>
      <c r="F26" s="54">
        <f t="shared" ref="F26:G30" si="5">B26*D26</f>
        <v>0</v>
      </c>
      <c r="G26" s="55">
        <f t="shared" si="5"/>
        <v>0</v>
      </c>
    </row>
    <row r="27" spans="1:7" x14ac:dyDescent="0.25">
      <c r="A27" s="2" t="s">
        <v>4</v>
      </c>
      <c r="B27" s="50">
        <v>352</v>
      </c>
      <c r="C27" s="53">
        <v>24</v>
      </c>
      <c r="D27" s="64">
        <v>0</v>
      </c>
      <c r="E27" s="55">
        <f t="shared" si="4"/>
        <v>0</v>
      </c>
      <c r="F27" s="54">
        <f t="shared" si="5"/>
        <v>0</v>
      </c>
      <c r="G27" s="55">
        <f t="shared" si="5"/>
        <v>0</v>
      </c>
    </row>
    <row r="28" spans="1:7" x14ac:dyDescent="0.25">
      <c r="A28" s="2" t="s">
        <v>5</v>
      </c>
      <c r="B28" s="50">
        <v>344</v>
      </c>
      <c r="C28" s="53">
        <v>26</v>
      </c>
      <c r="D28" s="64">
        <v>0</v>
      </c>
      <c r="E28" s="55">
        <f t="shared" si="4"/>
        <v>0</v>
      </c>
      <c r="F28" s="54">
        <f t="shared" si="5"/>
        <v>0</v>
      </c>
      <c r="G28" s="55">
        <f t="shared" si="5"/>
        <v>0</v>
      </c>
    </row>
    <row r="29" spans="1:7" x14ac:dyDescent="0.25">
      <c r="A29" s="2" t="s">
        <v>229</v>
      </c>
      <c r="B29" s="50">
        <v>352</v>
      </c>
      <c r="C29" s="53">
        <v>26</v>
      </c>
      <c r="D29" s="64">
        <v>0</v>
      </c>
      <c r="E29" s="55">
        <f t="shared" si="4"/>
        <v>0</v>
      </c>
      <c r="F29" s="54">
        <f t="shared" si="5"/>
        <v>0</v>
      </c>
      <c r="G29" s="55">
        <f t="shared" si="5"/>
        <v>0</v>
      </c>
    </row>
    <row r="30" spans="1:7" x14ac:dyDescent="0.25">
      <c r="A30" s="2" t="s">
        <v>6</v>
      </c>
      <c r="B30" s="50">
        <v>348</v>
      </c>
      <c r="C30" s="53">
        <v>23</v>
      </c>
      <c r="D30" s="64">
        <v>0</v>
      </c>
      <c r="E30" s="55">
        <f t="shared" si="4"/>
        <v>0</v>
      </c>
      <c r="F30" s="54">
        <f t="shared" si="5"/>
        <v>0</v>
      </c>
      <c r="G30" s="55">
        <f t="shared" si="5"/>
        <v>0</v>
      </c>
    </row>
    <row r="31" spans="1:7" s="62" customFormat="1" x14ac:dyDescent="0.25">
      <c r="A31" s="5" t="s">
        <v>7</v>
      </c>
      <c r="B31" s="43">
        <f>SUM(B25:B30)</f>
        <v>2071</v>
      </c>
      <c r="C31" s="43">
        <f>SUM(C25:C30)</f>
        <v>149</v>
      </c>
      <c r="D31" s="56" t="s">
        <v>234</v>
      </c>
      <c r="E31" s="57" t="s">
        <v>234</v>
      </c>
      <c r="F31" s="58">
        <f>SUM(F25:F30)</f>
        <v>0</v>
      </c>
      <c r="G31" s="58">
        <f>SUM(G25:G30)</f>
        <v>0</v>
      </c>
    </row>
    <row r="32" spans="1:7" ht="36" x14ac:dyDescent="0.25">
      <c r="A32" s="3" t="s">
        <v>10</v>
      </c>
      <c r="B32" s="42" t="s">
        <v>236</v>
      </c>
      <c r="C32" s="51" t="s">
        <v>237</v>
      </c>
      <c r="D32" s="42" t="s">
        <v>247</v>
      </c>
      <c r="E32" s="52" t="s">
        <v>248</v>
      </c>
      <c r="F32" s="42" t="s">
        <v>236</v>
      </c>
      <c r="G32" s="52" t="s">
        <v>237</v>
      </c>
    </row>
    <row r="33" spans="1:7" x14ac:dyDescent="0.25">
      <c r="A33" s="2" t="s">
        <v>2</v>
      </c>
      <c r="B33" s="50">
        <v>92</v>
      </c>
      <c r="C33" s="53">
        <v>19</v>
      </c>
      <c r="D33" s="64">
        <v>0</v>
      </c>
      <c r="E33" s="55">
        <f>D33*80%</f>
        <v>0</v>
      </c>
      <c r="F33" s="54">
        <f>B33*D33</f>
        <v>0</v>
      </c>
      <c r="G33" s="55">
        <f>C33*E33</f>
        <v>0</v>
      </c>
    </row>
    <row r="34" spans="1:7" x14ac:dyDescent="0.25">
      <c r="A34" s="2" t="s">
        <v>3</v>
      </c>
      <c r="B34" s="50">
        <v>91</v>
      </c>
      <c r="C34" s="53">
        <v>19</v>
      </c>
      <c r="D34" s="64">
        <v>0</v>
      </c>
      <c r="E34" s="55">
        <f t="shared" ref="E34:E38" si="6">D34*80%</f>
        <v>0</v>
      </c>
      <c r="F34" s="54">
        <f t="shared" ref="F34:G38" si="7">B34*D34</f>
        <v>0</v>
      </c>
      <c r="G34" s="55">
        <f t="shared" si="7"/>
        <v>0</v>
      </c>
    </row>
    <row r="35" spans="1:7" x14ac:dyDescent="0.25">
      <c r="A35" s="2" t="s">
        <v>4</v>
      </c>
      <c r="B35" s="50">
        <v>91</v>
      </c>
      <c r="C35" s="53">
        <v>20</v>
      </c>
      <c r="D35" s="64">
        <v>0</v>
      </c>
      <c r="E35" s="55">
        <f t="shared" si="6"/>
        <v>0</v>
      </c>
      <c r="F35" s="54">
        <f t="shared" si="7"/>
        <v>0</v>
      </c>
      <c r="G35" s="55">
        <f t="shared" si="7"/>
        <v>0</v>
      </c>
    </row>
    <row r="36" spans="1:7" x14ac:dyDescent="0.25">
      <c r="A36" s="2" t="s">
        <v>5</v>
      </c>
      <c r="B36" s="50">
        <v>91</v>
      </c>
      <c r="C36" s="53">
        <v>18</v>
      </c>
      <c r="D36" s="64">
        <v>0</v>
      </c>
      <c r="E36" s="55">
        <f t="shared" si="6"/>
        <v>0</v>
      </c>
      <c r="F36" s="54">
        <f t="shared" si="7"/>
        <v>0</v>
      </c>
      <c r="G36" s="55">
        <f t="shared" si="7"/>
        <v>0</v>
      </c>
    </row>
    <row r="37" spans="1:7" x14ac:dyDescent="0.25">
      <c r="A37" s="2" t="s">
        <v>229</v>
      </c>
      <c r="B37" s="50">
        <v>91</v>
      </c>
      <c r="C37" s="53">
        <v>18</v>
      </c>
      <c r="D37" s="64">
        <v>0</v>
      </c>
      <c r="E37" s="55">
        <f t="shared" si="6"/>
        <v>0</v>
      </c>
      <c r="F37" s="54">
        <f t="shared" si="7"/>
        <v>0</v>
      </c>
      <c r="G37" s="55">
        <f t="shared" si="7"/>
        <v>0</v>
      </c>
    </row>
    <row r="38" spans="1:7" x14ac:dyDescent="0.25">
      <c r="A38" s="2" t="s">
        <v>6</v>
      </c>
      <c r="B38" s="50">
        <v>93</v>
      </c>
      <c r="C38" s="53">
        <v>20</v>
      </c>
      <c r="D38" s="64">
        <v>0</v>
      </c>
      <c r="E38" s="55">
        <f t="shared" si="6"/>
        <v>0</v>
      </c>
      <c r="F38" s="54">
        <f t="shared" si="7"/>
        <v>0</v>
      </c>
      <c r="G38" s="55">
        <f t="shared" si="7"/>
        <v>0</v>
      </c>
    </row>
    <row r="39" spans="1:7" s="62" customFormat="1" x14ac:dyDescent="0.25">
      <c r="A39" s="5" t="s">
        <v>7</v>
      </c>
      <c r="B39" s="43">
        <f>SUM(B33:B38)</f>
        <v>549</v>
      </c>
      <c r="C39" s="43">
        <f>SUM(C33:C38)</f>
        <v>114</v>
      </c>
      <c r="D39" s="56" t="s">
        <v>234</v>
      </c>
      <c r="E39" s="57" t="s">
        <v>234</v>
      </c>
      <c r="F39" s="58">
        <f>SUM(F33:F38)</f>
        <v>0</v>
      </c>
      <c r="G39" s="58">
        <f>SUM(G33:G38)</f>
        <v>0</v>
      </c>
    </row>
    <row r="40" spans="1:7" ht="36" x14ac:dyDescent="0.25">
      <c r="A40" s="6" t="s">
        <v>11</v>
      </c>
      <c r="B40" s="42" t="s">
        <v>236</v>
      </c>
      <c r="C40" s="51" t="s">
        <v>237</v>
      </c>
      <c r="D40" s="42" t="s">
        <v>247</v>
      </c>
      <c r="E40" s="52" t="s">
        <v>248</v>
      </c>
      <c r="F40" s="42" t="s">
        <v>236</v>
      </c>
      <c r="G40" s="52" t="s">
        <v>237</v>
      </c>
    </row>
    <row r="41" spans="1:7" x14ac:dyDescent="0.25">
      <c r="A41" s="2" t="s">
        <v>2</v>
      </c>
      <c r="B41" s="50">
        <v>0</v>
      </c>
      <c r="C41" s="53">
        <v>0</v>
      </c>
      <c r="D41" s="64">
        <v>0</v>
      </c>
      <c r="E41" s="55">
        <f>D41*80%</f>
        <v>0</v>
      </c>
      <c r="F41" s="54">
        <f>B41*D41</f>
        <v>0</v>
      </c>
      <c r="G41" s="55">
        <f>C41*E41</f>
        <v>0</v>
      </c>
    </row>
    <row r="42" spans="1:7" x14ac:dyDescent="0.25">
      <c r="A42" s="2" t="s">
        <v>3</v>
      </c>
      <c r="B42" s="50">
        <v>0</v>
      </c>
      <c r="C42" s="53">
        <v>0</v>
      </c>
      <c r="D42" s="64">
        <v>0</v>
      </c>
      <c r="E42" s="55">
        <f t="shared" ref="E42:E46" si="8">D42*80%</f>
        <v>0</v>
      </c>
      <c r="F42" s="54">
        <f t="shared" ref="F42:G46" si="9">B42*D42</f>
        <v>0</v>
      </c>
      <c r="G42" s="55">
        <f t="shared" si="9"/>
        <v>0</v>
      </c>
    </row>
    <row r="43" spans="1:7" x14ac:dyDescent="0.25">
      <c r="A43" s="2" t="s">
        <v>4</v>
      </c>
      <c r="B43" s="50">
        <v>0</v>
      </c>
      <c r="C43" s="53">
        <v>0</v>
      </c>
      <c r="D43" s="64">
        <v>0</v>
      </c>
      <c r="E43" s="55">
        <f t="shared" si="8"/>
        <v>0</v>
      </c>
      <c r="F43" s="54">
        <f t="shared" si="9"/>
        <v>0</v>
      </c>
      <c r="G43" s="55">
        <f t="shared" si="9"/>
        <v>0</v>
      </c>
    </row>
    <row r="44" spans="1:7" x14ac:dyDescent="0.25">
      <c r="A44" s="2" t="s">
        <v>5</v>
      </c>
      <c r="B44" s="50">
        <v>0</v>
      </c>
      <c r="C44" s="53">
        <v>0</v>
      </c>
      <c r="D44" s="64">
        <v>0</v>
      </c>
      <c r="E44" s="55">
        <f t="shared" si="8"/>
        <v>0</v>
      </c>
      <c r="F44" s="54">
        <f t="shared" si="9"/>
        <v>0</v>
      </c>
      <c r="G44" s="55">
        <f t="shared" si="9"/>
        <v>0</v>
      </c>
    </row>
    <row r="45" spans="1:7" x14ac:dyDescent="0.25">
      <c r="A45" s="2" t="s">
        <v>229</v>
      </c>
      <c r="B45" s="50">
        <v>0</v>
      </c>
      <c r="C45" s="53">
        <v>0</v>
      </c>
      <c r="D45" s="64">
        <v>0</v>
      </c>
      <c r="E45" s="55">
        <f t="shared" si="8"/>
        <v>0</v>
      </c>
      <c r="F45" s="54">
        <f t="shared" si="9"/>
        <v>0</v>
      </c>
      <c r="G45" s="55">
        <f t="shared" si="9"/>
        <v>0</v>
      </c>
    </row>
    <row r="46" spans="1:7" x14ac:dyDescent="0.25">
      <c r="A46" s="2" t="s">
        <v>6</v>
      </c>
      <c r="B46" s="50">
        <v>0</v>
      </c>
      <c r="C46" s="53">
        <v>0</v>
      </c>
      <c r="D46" s="64">
        <v>0</v>
      </c>
      <c r="E46" s="55">
        <f t="shared" si="8"/>
        <v>0</v>
      </c>
      <c r="F46" s="54">
        <f t="shared" si="9"/>
        <v>0</v>
      </c>
      <c r="G46" s="55">
        <f t="shared" si="9"/>
        <v>0</v>
      </c>
    </row>
    <row r="47" spans="1:7" s="62" customFormat="1" x14ac:dyDescent="0.25">
      <c r="A47" s="5" t="s">
        <v>7</v>
      </c>
      <c r="B47" s="45">
        <v>0</v>
      </c>
      <c r="C47" s="63">
        <v>0</v>
      </c>
      <c r="D47" s="56" t="s">
        <v>234</v>
      </c>
      <c r="E47" s="57" t="s">
        <v>234</v>
      </c>
      <c r="F47" s="58">
        <f>SUM(F41:F46)</f>
        <v>0</v>
      </c>
      <c r="G47" s="58">
        <f>SUM(G41:G46)</f>
        <v>0</v>
      </c>
    </row>
    <row r="48" spans="1:7" ht="36" x14ac:dyDescent="0.25">
      <c r="A48" s="3" t="s">
        <v>12</v>
      </c>
      <c r="B48" s="42" t="s">
        <v>236</v>
      </c>
      <c r="C48" s="51" t="s">
        <v>237</v>
      </c>
      <c r="D48" s="42" t="s">
        <v>247</v>
      </c>
      <c r="E48" s="52" t="s">
        <v>248</v>
      </c>
      <c r="F48" s="42" t="s">
        <v>236</v>
      </c>
      <c r="G48" s="52" t="s">
        <v>237</v>
      </c>
    </row>
    <row r="49" spans="1:7" x14ac:dyDescent="0.25">
      <c r="A49" s="2" t="s">
        <v>2</v>
      </c>
      <c r="B49" s="50">
        <v>0</v>
      </c>
      <c r="C49" s="53">
        <v>0</v>
      </c>
      <c r="D49" s="64">
        <v>0</v>
      </c>
      <c r="E49" s="55">
        <f>D49*80%</f>
        <v>0</v>
      </c>
      <c r="F49" s="54">
        <f>B49*D49</f>
        <v>0</v>
      </c>
      <c r="G49" s="55">
        <f>C49*E49</f>
        <v>0</v>
      </c>
    </row>
    <row r="50" spans="1:7" x14ac:dyDescent="0.25">
      <c r="A50" s="2" t="s">
        <v>3</v>
      </c>
      <c r="B50" s="50">
        <v>0</v>
      </c>
      <c r="C50" s="53">
        <v>0</v>
      </c>
      <c r="D50" s="64">
        <v>0</v>
      </c>
      <c r="E50" s="55">
        <f t="shared" ref="E50:E54" si="10">D50*80%</f>
        <v>0</v>
      </c>
      <c r="F50" s="54">
        <f t="shared" ref="F50:G54" si="11">B50*D50</f>
        <v>0</v>
      </c>
      <c r="G50" s="55">
        <f t="shared" si="11"/>
        <v>0</v>
      </c>
    </row>
    <row r="51" spans="1:7" x14ac:dyDescent="0.25">
      <c r="A51" s="2" t="s">
        <v>4</v>
      </c>
      <c r="B51" s="50">
        <v>0</v>
      </c>
      <c r="C51" s="53">
        <v>0</v>
      </c>
      <c r="D51" s="64">
        <v>0</v>
      </c>
      <c r="E51" s="55">
        <f t="shared" si="10"/>
        <v>0</v>
      </c>
      <c r="F51" s="54">
        <f t="shared" si="11"/>
        <v>0</v>
      </c>
      <c r="G51" s="55">
        <f t="shared" si="11"/>
        <v>0</v>
      </c>
    </row>
    <row r="52" spans="1:7" x14ac:dyDescent="0.25">
      <c r="A52" s="2" t="s">
        <v>5</v>
      </c>
      <c r="B52" s="50">
        <v>0</v>
      </c>
      <c r="C52" s="53">
        <v>0</v>
      </c>
      <c r="D52" s="64">
        <v>0</v>
      </c>
      <c r="E52" s="55">
        <f t="shared" si="10"/>
        <v>0</v>
      </c>
      <c r="F52" s="54">
        <f t="shared" si="11"/>
        <v>0</v>
      </c>
      <c r="G52" s="55">
        <f t="shared" si="11"/>
        <v>0</v>
      </c>
    </row>
    <row r="53" spans="1:7" x14ac:dyDescent="0.25">
      <c r="A53" s="2" t="s">
        <v>229</v>
      </c>
      <c r="B53" s="50">
        <v>0</v>
      </c>
      <c r="C53" s="53">
        <v>0</v>
      </c>
      <c r="D53" s="64">
        <v>0</v>
      </c>
      <c r="E53" s="55">
        <f t="shared" si="10"/>
        <v>0</v>
      </c>
      <c r="F53" s="54">
        <f t="shared" si="11"/>
        <v>0</v>
      </c>
      <c r="G53" s="55">
        <f t="shared" si="11"/>
        <v>0</v>
      </c>
    </row>
    <row r="54" spans="1:7" x14ac:dyDescent="0.25">
      <c r="A54" s="2" t="s">
        <v>6</v>
      </c>
      <c r="B54" s="50">
        <v>0</v>
      </c>
      <c r="C54" s="53">
        <v>0</v>
      </c>
      <c r="D54" s="64">
        <v>0</v>
      </c>
      <c r="E54" s="55">
        <f t="shared" si="10"/>
        <v>0</v>
      </c>
      <c r="F54" s="54">
        <f t="shared" si="11"/>
        <v>0</v>
      </c>
      <c r="G54" s="55">
        <f t="shared" si="11"/>
        <v>0</v>
      </c>
    </row>
    <row r="55" spans="1:7" s="62" customFormat="1" x14ac:dyDescent="0.25">
      <c r="A55" s="5" t="s">
        <v>7</v>
      </c>
      <c r="B55" s="45">
        <v>0</v>
      </c>
      <c r="C55" s="63">
        <v>0</v>
      </c>
      <c r="D55" s="56" t="s">
        <v>234</v>
      </c>
      <c r="E55" s="57" t="s">
        <v>234</v>
      </c>
      <c r="F55" s="58">
        <f>SUM(F49:F54)</f>
        <v>0</v>
      </c>
      <c r="G55" s="58">
        <f>SUM(G49:G54)</f>
        <v>0</v>
      </c>
    </row>
    <row r="56" spans="1:7" ht="36" x14ac:dyDescent="0.25">
      <c r="A56" s="6" t="s">
        <v>13</v>
      </c>
      <c r="B56" s="42" t="s">
        <v>236</v>
      </c>
      <c r="C56" s="51" t="s">
        <v>237</v>
      </c>
      <c r="D56" s="42" t="s">
        <v>247</v>
      </c>
      <c r="E56" s="52" t="s">
        <v>248</v>
      </c>
      <c r="F56" s="42" t="s">
        <v>236</v>
      </c>
      <c r="G56" s="52" t="s">
        <v>237</v>
      </c>
    </row>
    <row r="57" spans="1:7" x14ac:dyDescent="0.25">
      <c r="A57" s="2" t="s">
        <v>2</v>
      </c>
      <c r="B57" s="50">
        <v>48</v>
      </c>
      <c r="C57" s="53">
        <v>22</v>
      </c>
      <c r="D57" s="64">
        <v>0</v>
      </c>
      <c r="E57" s="55">
        <f>D57*80%</f>
        <v>0</v>
      </c>
      <c r="F57" s="54">
        <f>B57*D57</f>
        <v>0</v>
      </c>
      <c r="G57" s="55">
        <f>C57*E57</f>
        <v>0</v>
      </c>
    </row>
    <row r="58" spans="1:7" x14ac:dyDescent="0.25">
      <c r="A58" s="2" t="s">
        <v>3</v>
      </c>
      <c r="B58" s="50">
        <v>49</v>
      </c>
      <c r="C58" s="53">
        <v>22</v>
      </c>
      <c r="D58" s="64">
        <v>0</v>
      </c>
      <c r="E58" s="55">
        <f t="shared" ref="E58:E62" si="12">D58*80%</f>
        <v>0</v>
      </c>
      <c r="F58" s="54">
        <f t="shared" ref="F58:G62" si="13">B58*D58</f>
        <v>0</v>
      </c>
      <c r="G58" s="55">
        <f t="shared" si="13"/>
        <v>0</v>
      </c>
    </row>
    <row r="59" spans="1:7" x14ac:dyDescent="0.25">
      <c r="A59" s="2" t="s">
        <v>4</v>
      </c>
      <c r="B59" s="50">
        <v>50</v>
      </c>
      <c r="C59" s="53">
        <v>22</v>
      </c>
      <c r="D59" s="64">
        <v>0</v>
      </c>
      <c r="E59" s="55">
        <f t="shared" si="12"/>
        <v>0</v>
      </c>
      <c r="F59" s="54">
        <f t="shared" si="13"/>
        <v>0</v>
      </c>
      <c r="G59" s="55">
        <f t="shared" si="13"/>
        <v>0</v>
      </c>
    </row>
    <row r="60" spans="1:7" x14ac:dyDescent="0.25">
      <c r="A60" s="2" t="s">
        <v>5</v>
      </c>
      <c r="B60" s="50">
        <v>45</v>
      </c>
      <c r="C60" s="53">
        <v>19</v>
      </c>
      <c r="D60" s="64">
        <v>0</v>
      </c>
      <c r="E60" s="55">
        <f t="shared" si="12"/>
        <v>0</v>
      </c>
      <c r="F60" s="54">
        <f t="shared" si="13"/>
        <v>0</v>
      </c>
      <c r="G60" s="55">
        <f t="shared" si="13"/>
        <v>0</v>
      </c>
    </row>
    <row r="61" spans="1:7" x14ac:dyDescent="0.25">
      <c r="A61" s="2" t="s">
        <v>229</v>
      </c>
      <c r="B61" s="50">
        <v>49</v>
      </c>
      <c r="C61" s="53">
        <v>20</v>
      </c>
      <c r="D61" s="64">
        <v>0</v>
      </c>
      <c r="E61" s="55">
        <f t="shared" si="12"/>
        <v>0</v>
      </c>
      <c r="F61" s="54">
        <f t="shared" si="13"/>
        <v>0</v>
      </c>
      <c r="G61" s="55">
        <f t="shared" si="13"/>
        <v>0</v>
      </c>
    </row>
    <row r="62" spans="1:7" x14ac:dyDescent="0.25">
      <c r="A62" s="2" t="s">
        <v>6</v>
      </c>
      <c r="B62" s="50">
        <v>51</v>
      </c>
      <c r="C62" s="53">
        <v>20</v>
      </c>
      <c r="D62" s="64">
        <v>0</v>
      </c>
      <c r="E62" s="55">
        <f t="shared" si="12"/>
        <v>0</v>
      </c>
      <c r="F62" s="54">
        <f t="shared" si="13"/>
        <v>0</v>
      </c>
      <c r="G62" s="55">
        <f t="shared" si="13"/>
        <v>0</v>
      </c>
    </row>
    <row r="63" spans="1:7" s="62" customFormat="1" x14ac:dyDescent="0.25">
      <c r="A63" s="5" t="s">
        <v>7</v>
      </c>
      <c r="B63" s="43">
        <f>SUM(B57:B62)</f>
        <v>292</v>
      </c>
      <c r="C63" s="43">
        <f>SUM(C57:C62)</f>
        <v>125</v>
      </c>
      <c r="D63" s="56" t="s">
        <v>234</v>
      </c>
      <c r="E63" s="57" t="s">
        <v>234</v>
      </c>
      <c r="F63" s="58">
        <f>SUM(F57:F62)</f>
        <v>0</v>
      </c>
      <c r="G63" s="58">
        <f>SUM(G57:G62)</f>
        <v>0</v>
      </c>
    </row>
    <row r="64" spans="1:7" ht="36" x14ac:dyDescent="0.25">
      <c r="A64" s="6" t="s">
        <v>14</v>
      </c>
      <c r="B64" s="42" t="s">
        <v>236</v>
      </c>
      <c r="C64" s="51" t="s">
        <v>237</v>
      </c>
      <c r="D64" s="42" t="s">
        <v>247</v>
      </c>
      <c r="E64" s="52" t="s">
        <v>248</v>
      </c>
      <c r="F64" s="42" t="s">
        <v>236</v>
      </c>
      <c r="G64" s="52" t="s">
        <v>237</v>
      </c>
    </row>
    <row r="65" spans="1:7" x14ac:dyDescent="0.25">
      <c r="A65" s="2" t="s">
        <v>2</v>
      </c>
      <c r="B65" s="50">
        <v>0</v>
      </c>
      <c r="C65" s="53">
        <v>0</v>
      </c>
      <c r="D65" s="64">
        <v>0</v>
      </c>
      <c r="E65" s="55">
        <f>D65*80%</f>
        <v>0</v>
      </c>
      <c r="F65" s="54">
        <f>B65*D65</f>
        <v>0</v>
      </c>
      <c r="G65" s="55">
        <f>C65*E65</f>
        <v>0</v>
      </c>
    </row>
    <row r="66" spans="1:7" x14ac:dyDescent="0.25">
      <c r="A66" s="2" t="s">
        <v>3</v>
      </c>
      <c r="B66" s="50">
        <v>0</v>
      </c>
      <c r="C66" s="53">
        <v>0</v>
      </c>
      <c r="D66" s="64">
        <v>0</v>
      </c>
      <c r="E66" s="55">
        <f t="shared" ref="E66:E70" si="14">D66*80%</f>
        <v>0</v>
      </c>
      <c r="F66" s="54">
        <f t="shared" ref="F66:G70" si="15">B66*D66</f>
        <v>0</v>
      </c>
      <c r="G66" s="55">
        <f t="shared" si="15"/>
        <v>0</v>
      </c>
    </row>
    <row r="67" spans="1:7" x14ac:dyDescent="0.25">
      <c r="A67" s="2" t="s">
        <v>4</v>
      </c>
      <c r="B67" s="50">
        <v>0</v>
      </c>
      <c r="C67" s="53">
        <v>0</v>
      </c>
      <c r="D67" s="64">
        <v>0</v>
      </c>
      <c r="E67" s="55">
        <f t="shared" si="14"/>
        <v>0</v>
      </c>
      <c r="F67" s="54">
        <f t="shared" si="15"/>
        <v>0</v>
      </c>
      <c r="G67" s="55">
        <f t="shared" si="15"/>
        <v>0</v>
      </c>
    </row>
    <row r="68" spans="1:7" x14ac:dyDescent="0.25">
      <c r="A68" s="2" t="s">
        <v>5</v>
      </c>
      <c r="B68" s="50">
        <v>0</v>
      </c>
      <c r="C68" s="53">
        <v>0</v>
      </c>
      <c r="D68" s="64">
        <v>0</v>
      </c>
      <c r="E68" s="55">
        <f t="shared" si="14"/>
        <v>0</v>
      </c>
      <c r="F68" s="54">
        <f t="shared" si="15"/>
        <v>0</v>
      </c>
      <c r="G68" s="55">
        <f t="shared" si="15"/>
        <v>0</v>
      </c>
    </row>
    <row r="69" spans="1:7" x14ac:dyDescent="0.25">
      <c r="A69" s="2" t="s">
        <v>229</v>
      </c>
      <c r="B69" s="50">
        <v>0</v>
      </c>
      <c r="C69" s="53">
        <v>0</v>
      </c>
      <c r="D69" s="64">
        <v>0</v>
      </c>
      <c r="E69" s="55">
        <f t="shared" si="14"/>
        <v>0</v>
      </c>
      <c r="F69" s="54">
        <f t="shared" si="15"/>
        <v>0</v>
      </c>
      <c r="G69" s="55">
        <f t="shared" si="15"/>
        <v>0</v>
      </c>
    </row>
    <row r="70" spans="1:7" x14ac:dyDescent="0.25">
      <c r="A70" s="2" t="s">
        <v>6</v>
      </c>
      <c r="B70" s="50">
        <v>0</v>
      </c>
      <c r="C70" s="53">
        <v>0</v>
      </c>
      <c r="D70" s="64">
        <v>0</v>
      </c>
      <c r="E70" s="55">
        <f t="shared" si="14"/>
        <v>0</v>
      </c>
      <c r="F70" s="54">
        <f t="shared" si="15"/>
        <v>0</v>
      </c>
      <c r="G70" s="55">
        <f t="shared" si="15"/>
        <v>0</v>
      </c>
    </row>
    <row r="71" spans="1:7" s="62" customFormat="1" x14ac:dyDescent="0.25">
      <c r="A71" s="5" t="s">
        <v>7</v>
      </c>
      <c r="B71" s="45">
        <v>0</v>
      </c>
      <c r="C71" s="63">
        <v>0</v>
      </c>
      <c r="D71" s="56" t="s">
        <v>234</v>
      </c>
      <c r="E71" s="57" t="s">
        <v>234</v>
      </c>
      <c r="F71" s="58">
        <f>SUM(F65:F70)</f>
        <v>0</v>
      </c>
      <c r="G71" s="58">
        <f>SUM(G65:G70)</f>
        <v>0</v>
      </c>
    </row>
    <row r="72" spans="1:7" ht="36" x14ac:dyDescent="0.25">
      <c r="A72" s="6" t="s">
        <v>15</v>
      </c>
      <c r="B72" s="42" t="s">
        <v>236</v>
      </c>
      <c r="C72" s="51" t="s">
        <v>237</v>
      </c>
      <c r="D72" s="42" t="s">
        <v>247</v>
      </c>
      <c r="E72" s="52" t="s">
        <v>248</v>
      </c>
      <c r="F72" s="42" t="s">
        <v>236</v>
      </c>
      <c r="G72" s="52" t="s">
        <v>237</v>
      </c>
    </row>
    <row r="73" spans="1:7" x14ac:dyDescent="0.25">
      <c r="A73" s="2" t="s">
        <v>2</v>
      </c>
      <c r="B73" s="50">
        <v>0</v>
      </c>
      <c r="C73" s="53">
        <v>0</v>
      </c>
      <c r="D73" s="64">
        <v>0</v>
      </c>
      <c r="E73" s="55">
        <f>D73*80%</f>
        <v>0</v>
      </c>
      <c r="F73" s="54">
        <f>B73*D73</f>
        <v>0</v>
      </c>
      <c r="G73" s="55">
        <f>C73*E73</f>
        <v>0</v>
      </c>
    </row>
    <row r="74" spans="1:7" x14ac:dyDescent="0.25">
      <c r="A74" s="2" t="s">
        <v>3</v>
      </c>
      <c r="B74" s="50">
        <v>0</v>
      </c>
      <c r="C74" s="53">
        <v>0</v>
      </c>
      <c r="D74" s="64">
        <v>0</v>
      </c>
      <c r="E74" s="55">
        <f t="shared" ref="E74:E78" si="16">D74*80%</f>
        <v>0</v>
      </c>
      <c r="F74" s="54">
        <f t="shared" ref="F74:G78" si="17">B74*D74</f>
        <v>0</v>
      </c>
      <c r="G74" s="55">
        <f t="shared" si="17"/>
        <v>0</v>
      </c>
    </row>
    <row r="75" spans="1:7" x14ac:dyDescent="0.25">
      <c r="A75" s="2" t="s">
        <v>4</v>
      </c>
      <c r="B75" s="50">
        <v>0</v>
      </c>
      <c r="C75" s="53">
        <v>0</v>
      </c>
      <c r="D75" s="64">
        <v>0</v>
      </c>
      <c r="E75" s="55">
        <f t="shared" si="16"/>
        <v>0</v>
      </c>
      <c r="F75" s="54">
        <f t="shared" si="17"/>
        <v>0</v>
      </c>
      <c r="G75" s="55">
        <f t="shared" si="17"/>
        <v>0</v>
      </c>
    </row>
    <row r="76" spans="1:7" x14ac:dyDescent="0.25">
      <c r="A76" s="2" t="s">
        <v>5</v>
      </c>
      <c r="B76" s="50">
        <v>0</v>
      </c>
      <c r="C76" s="53">
        <v>0</v>
      </c>
      <c r="D76" s="64">
        <v>0</v>
      </c>
      <c r="E76" s="55">
        <f t="shared" si="16"/>
        <v>0</v>
      </c>
      <c r="F76" s="54">
        <f t="shared" si="17"/>
        <v>0</v>
      </c>
      <c r="G76" s="55">
        <f t="shared" si="17"/>
        <v>0</v>
      </c>
    </row>
    <row r="77" spans="1:7" x14ac:dyDescent="0.25">
      <c r="A77" s="2" t="s">
        <v>229</v>
      </c>
      <c r="B77" s="50">
        <v>0</v>
      </c>
      <c r="C77" s="53">
        <v>0</v>
      </c>
      <c r="D77" s="64">
        <v>0</v>
      </c>
      <c r="E77" s="55">
        <f t="shared" si="16"/>
        <v>0</v>
      </c>
      <c r="F77" s="54">
        <f t="shared" si="17"/>
        <v>0</v>
      </c>
      <c r="G77" s="55">
        <f t="shared" si="17"/>
        <v>0</v>
      </c>
    </row>
    <row r="78" spans="1:7" x14ac:dyDescent="0.25">
      <c r="A78" s="2" t="s">
        <v>6</v>
      </c>
      <c r="B78" s="50">
        <v>0</v>
      </c>
      <c r="C78" s="53">
        <v>0</v>
      </c>
      <c r="D78" s="64">
        <v>0</v>
      </c>
      <c r="E78" s="55">
        <f t="shared" si="16"/>
        <v>0</v>
      </c>
      <c r="F78" s="54">
        <f t="shared" si="17"/>
        <v>0</v>
      </c>
      <c r="G78" s="55">
        <f t="shared" si="17"/>
        <v>0</v>
      </c>
    </row>
    <row r="79" spans="1:7" s="62" customFormat="1" x14ac:dyDescent="0.25">
      <c r="A79" s="5" t="s">
        <v>7</v>
      </c>
      <c r="B79" s="45">
        <v>0</v>
      </c>
      <c r="C79" s="63">
        <v>0</v>
      </c>
      <c r="D79" s="56" t="s">
        <v>234</v>
      </c>
      <c r="E79" s="57" t="s">
        <v>234</v>
      </c>
      <c r="F79" s="58">
        <f>SUM(F73:F78)</f>
        <v>0</v>
      </c>
      <c r="G79" s="58">
        <f>SUM(G73:G78)</f>
        <v>0</v>
      </c>
    </row>
    <row r="80" spans="1:7" ht="36" x14ac:dyDescent="0.25">
      <c r="A80" s="3" t="s">
        <v>16</v>
      </c>
      <c r="B80" s="42" t="s">
        <v>236</v>
      </c>
      <c r="C80" s="51" t="s">
        <v>237</v>
      </c>
      <c r="D80" s="42" t="s">
        <v>247</v>
      </c>
      <c r="E80" s="52" t="s">
        <v>248</v>
      </c>
      <c r="F80" s="42" t="s">
        <v>236</v>
      </c>
      <c r="G80" s="52" t="s">
        <v>237</v>
      </c>
    </row>
    <row r="81" spans="1:7" x14ac:dyDescent="0.25">
      <c r="A81" s="2" t="s">
        <v>2</v>
      </c>
      <c r="B81" s="50">
        <v>0</v>
      </c>
      <c r="C81" s="53">
        <v>0</v>
      </c>
      <c r="D81" s="64">
        <v>0</v>
      </c>
      <c r="E81" s="55">
        <f>D81*80%</f>
        <v>0</v>
      </c>
      <c r="F81" s="54">
        <f>B81*D81</f>
        <v>0</v>
      </c>
      <c r="G81" s="55">
        <f>C81*E81</f>
        <v>0</v>
      </c>
    </row>
    <row r="82" spans="1:7" x14ac:dyDescent="0.25">
      <c r="A82" s="2" t="s">
        <v>3</v>
      </c>
      <c r="B82" s="50">
        <v>0</v>
      </c>
      <c r="C82" s="53">
        <v>0</v>
      </c>
      <c r="D82" s="64">
        <v>0</v>
      </c>
      <c r="E82" s="55">
        <f t="shared" ref="E82:E86" si="18">D82*80%</f>
        <v>0</v>
      </c>
      <c r="F82" s="54">
        <f t="shared" ref="F82:G86" si="19">B82*D82</f>
        <v>0</v>
      </c>
      <c r="G82" s="55">
        <f t="shared" si="19"/>
        <v>0</v>
      </c>
    </row>
    <row r="83" spans="1:7" x14ac:dyDescent="0.25">
      <c r="A83" s="2" t="s">
        <v>4</v>
      </c>
      <c r="B83" s="50">
        <v>0</v>
      </c>
      <c r="C83" s="53">
        <v>0</v>
      </c>
      <c r="D83" s="64">
        <v>0</v>
      </c>
      <c r="E83" s="55">
        <f t="shared" si="18"/>
        <v>0</v>
      </c>
      <c r="F83" s="54">
        <f t="shared" si="19"/>
        <v>0</v>
      </c>
      <c r="G83" s="55">
        <f t="shared" si="19"/>
        <v>0</v>
      </c>
    </row>
    <row r="84" spans="1:7" x14ac:dyDescent="0.25">
      <c r="A84" s="2" t="s">
        <v>5</v>
      </c>
      <c r="B84" s="50">
        <v>0</v>
      </c>
      <c r="C84" s="53">
        <v>0</v>
      </c>
      <c r="D84" s="64">
        <v>0</v>
      </c>
      <c r="E84" s="55">
        <f t="shared" si="18"/>
        <v>0</v>
      </c>
      <c r="F84" s="54">
        <f t="shared" si="19"/>
        <v>0</v>
      </c>
      <c r="G84" s="55">
        <f t="shared" si="19"/>
        <v>0</v>
      </c>
    </row>
    <row r="85" spans="1:7" x14ac:dyDescent="0.25">
      <c r="A85" s="2" t="s">
        <v>229</v>
      </c>
      <c r="B85" s="50">
        <v>0</v>
      </c>
      <c r="C85" s="53">
        <v>0</v>
      </c>
      <c r="D85" s="64">
        <v>0</v>
      </c>
      <c r="E85" s="55">
        <f t="shared" si="18"/>
        <v>0</v>
      </c>
      <c r="F85" s="54">
        <f t="shared" si="19"/>
        <v>0</v>
      </c>
      <c r="G85" s="55">
        <f t="shared" si="19"/>
        <v>0</v>
      </c>
    </row>
    <row r="86" spans="1:7" x14ac:dyDescent="0.25">
      <c r="A86" s="2" t="s">
        <v>6</v>
      </c>
      <c r="B86" s="50">
        <v>0</v>
      </c>
      <c r="C86" s="53">
        <v>0</v>
      </c>
      <c r="D86" s="64">
        <v>0</v>
      </c>
      <c r="E86" s="55">
        <f t="shared" si="18"/>
        <v>0</v>
      </c>
      <c r="F86" s="54">
        <f t="shared" si="19"/>
        <v>0</v>
      </c>
      <c r="G86" s="55">
        <f t="shared" si="19"/>
        <v>0</v>
      </c>
    </row>
    <row r="87" spans="1:7" s="62" customFormat="1" x14ac:dyDescent="0.25">
      <c r="A87" s="5" t="s">
        <v>7</v>
      </c>
      <c r="B87" s="45">
        <v>0</v>
      </c>
      <c r="C87" s="63">
        <v>0</v>
      </c>
      <c r="D87" s="56" t="s">
        <v>234</v>
      </c>
      <c r="E87" s="57" t="s">
        <v>234</v>
      </c>
      <c r="F87" s="58">
        <f>SUM(F81:F86)</f>
        <v>0</v>
      </c>
      <c r="G87" s="58">
        <f>SUM(G81:G86)</f>
        <v>0</v>
      </c>
    </row>
    <row r="88" spans="1:7" ht="36" x14ac:dyDescent="0.25">
      <c r="A88" s="6" t="s">
        <v>17</v>
      </c>
      <c r="B88" s="42" t="s">
        <v>236</v>
      </c>
      <c r="C88" s="51" t="s">
        <v>237</v>
      </c>
      <c r="D88" s="42" t="s">
        <v>247</v>
      </c>
      <c r="E88" s="52" t="s">
        <v>248</v>
      </c>
      <c r="F88" s="42" t="s">
        <v>236</v>
      </c>
      <c r="G88" s="52" t="s">
        <v>237</v>
      </c>
    </row>
    <row r="89" spans="1:7" x14ac:dyDescent="0.25">
      <c r="A89" s="2" t="s">
        <v>2</v>
      </c>
      <c r="B89" s="50">
        <v>74</v>
      </c>
      <c r="C89" s="53">
        <v>23</v>
      </c>
      <c r="D89" s="64">
        <v>0</v>
      </c>
      <c r="E89" s="55">
        <f>D89*80%</f>
        <v>0</v>
      </c>
      <c r="F89" s="54">
        <f>B89*D89</f>
        <v>0</v>
      </c>
      <c r="G89" s="55">
        <f>C89*E89</f>
        <v>0</v>
      </c>
    </row>
    <row r="90" spans="1:7" x14ac:dyDescent="0.25">
      <c r="A90" s="2" t="s">
        <v>3</v>
      </c>
      <c r="B90" s="50">
        <v>73</v>
      </c>
      <c r="C90" s="53">
        <v>20</v>
      </c>
      <c r="D90" s="64">
        <v>0</v>
      </c>
      <c r="E90" s="55">
        <f t="shared" ref="E90:E94" si="20">D90*80%</f>
        <v>0</v>
      </c>
      <c r="F90" s="54">
        <f t="shared" ref="F90:G94" si="21">B90*D90</f>
        <v>0</v>
      </c>
      <c r="G90" s="55">
        <f t="shared" si="21"/>
        <v>0</v>
      </c>
    </row>
    <row r="91" spans="1:7" x14ac:dyDescent="0.25">
      <c r="A91" s="2" t="s">
        <v>4</v>
      </c>
      <c r="B91" s="50">
        <v>0</v>
      </c>
      <c r="C91" s="53">
        <v>0</v>
      </c>
      <c r="D91" s="64">
        <v>0</v>
      </c>
      <c r="E91" s="55">
        <f t="shared" si="20"/>
        <v>0</v>
      </c>
      <c r="F91" s="54">
        <f t="shared" si="21"/>
        <v>0</v>
      </c>
      <c r="G91" s="55">
        <f t="shared" si="21"/>
        <v>0</v>
      </c>
    </row>
    <row r="92" spans="1:7" x14ac:dyDescent="0.25">
      <c r="A92" s="2" t="s">
        <v>5</v>
      </c>
      <c r="B92" s="50">
        <v>66</v>
      </c>
      <c r="C92" s="53">
        <v>22</v>
      </c>
      <c r="D92" s="64">
        <v>0</v>
      </c>
      <c r="E92" s="55">
        <f t="shared" si="20"/>
        <v>0</v>
      </c>
      <c r="F92" s="54">
        <f t="shared" si="21"/>
        <v>0</v>
      </c>
      <c r="G92" s="55">
        <f t="shared" si="21"/>
        <v>0</v>
      </c>
    </row>
    <row r="93" spans="1:7" x14ac:dyDescent="0.25">
      <c r="A93" s="2" t="s">
        <v>229</v>
      </c>
      <c r="B93" s="50">
        <v>0</v>
      </c>
      <c r="C93" s="53">
        <v>0</v>
      </c>
      <c r="D93" s="64">
        <v>0</v>
      </c>
      <c r="E93" s="55">
        <f t="shared" si="20"/>
        <v>0</v>
      </c>
      <c r="F93" s="54">
        <f t="shared" si="21"/>
        <v>0</v>
      </c>
      <c r="G93" s="55">
        <f t="shared" si="21"/>
        <v>0</v>
      </c>
    </row>
    <row r="94" spans="1:7" x14ac:dyDescent="0.25">
      <c r="A94" s="2" t="s">
        <v>6</v>
      </c>
      <c r="B94" s="50">
        <v>72</v>
      </c>
      <c r="C94" s="53">
        <v>21</v>
      </c>
      <c r="D94" s="64">
        <v>0</v>
      </c>
      <c r="E94" s="55">
        <f t="shared" si="20"/>
        <v>0</v>
      </c>
      <c r="F94" s="54">
        <f t="shared" si="21"/>
        <v>0</v>
      </c>
      <c r="G94" s="55">
        <f t="shared" si="21"/>
        <v>0</v>
      </c>
    </row>
    <row r="95" spans="1:7" s="62" customFormat="1" x14ac:dyDescent="0.25">
      <c r="A95" s="5"/>
      <c r="B95" s="43">
        <f>SUM(B89:B94)</f>
        <v>285</v>
      </c>
      <c r="C95" s="43">
        <f>SUM(C89:C94)</f>
        <v>86</v>
      </c>
      <c r="D95" s="56" t="s">
        <v>234</v>
      </c>
      <c r="E95" s="57" t="s">
        <v>234</v>
      </c>
      <c r="F95" s="58">
        <f>SUM(F89:F94)</f>
        <v>0</v>
      </c>
      <c r="G95" s="58">
        <f>SUM(G89:G94)</f>
        <v>0</v>
      </c>
    </row>
    <row r="96" spans="1:7" s="62" customFormat="1" x14ac:dyDescent="0.25">
      <c r="A96" s="61" t="s">
        <v>19</v>
      </c>
      <c r="B96" s="59">
        <f>B8+B14+B23+B31+B39+B47+B55+B63+B71+B79+B87+B95</f>
        <v>14221</v>
      </c>
      <c r="C96" s="59">
        <f>C23+C31+C39+C47+C55+C63+C71+C79+C87+C95</f>
        <v>640</v>
      </c>
      <c r="D96" s="101" t="s">
        <v>234</v>
      </c>
      <c r="E96" s="102"/>
      <c r="F96" s="73">
        <f>F8+F14+F23+F31+F39+F47+F55+F63+F71+F79+F87+F95</f>
        <v>0</v>
      </c>
      <c r="G96" s="73">
        <f>G23+G31+G39+G47+G55+G63+G71+G79+G87+G95</f>
        <v>0</v>
      </c>
    </row>
    <row r="97" spans="1:7" s="62" customFormat="1" x14ac:dyDescent="0.25">
      <c r="A97" s="61" t="s">
        <v>19</v>
      </c>
      <c r="B97" s="105">
        <f>B96+C96</f>
        <v>14861</v>
      </c>
      <c r="C97" s="106"/>
      <c r="D97" s="103"/>
      <c r="E97" s="104"/>
      <c r="F97" s="107">
        <f>F96+G96</f>
        <v>0</v>
      </c>
      <c r="G97" s="108"/>
    </row>
    <row r="98" spans="1:7" ht="15" customHeight="1" x14ac:dyDescent="0.25">
      <c r="A98" s="109" t="s">
        <v>249</v>
      </c>
      <c r="B98" s="109"/>
      <c r="C98" s="109"/>
      <c r="D98" s="109"/>
      <c r="E98" s="109"/>
      <c r="F98" s="110">
        <f>ROUNDUP(F97*2%,2)</f>
        <v>0</v>
      </c>
      <c r="G98" s="110"/>
    </row>
    <row r="99" spans="1:7" ht="15" customHeight="1" x14ac:dyDescent="0.25">
      <c r="A99" s="109" t="s">
        <v>250</v>
      </c>
      <c r="B99" s="109"/>
      <c r="C99" s="109"/>
      <c r="D99" s="109"/>
      <c r="E99" s="109"/>
      <c r="F99" s="110">
        <f>ROUNDUP(F97*2%,2)</f>
        <v>0</v>
      </c>
      <c r="G99" s="110"/>
    </row>
    <row r="100" spans="1:7" ht="15" customHeight="1" x14ac:dyDescent="0.25">
      <c r="A100" s="109" t="s">
        <v>251</v>
      </c>
      <c r="B100" s="109"/>
      <c r="C100" s="109"/>
      <c r="D100" s="109"/>
      <c r="E100" s="109"/>
      <c r="F100" s="111">
        <f>F97+F98+F99</f>
        <v>0</v>
      </c>
      <c r="G100" s="111"/>
    </row>
  </sheetData>
  <sheetProtection algorithmName="SHA-512" hashValue="+w9gAsIX8fsE51i8PZN1rMTqxgtx1hAaB4ZiMN6s4OhuJo8ZHHE8W2cIXHXejFtcWviSiY9X1cp29w1KMzWR4A==" saltValue="1pes/KVLxDzckpRXwEMI1Q==" spinCount="100000" sheet="1" objects="1" scenarios="1"/>
  <mergeCells count="49">
    <mergeCell ref="A98:E98"/>
    <mergeCell ref="F98:G98"/>
    <mergeCell ref="A99:E99"/>
    <mergeCell ref="F99:G99"/>
    <mergeCell ref="A100:E100"/>
    <mergeCell ref="F100:G100"/>
    <mergeCell ref="B14:C14"/>
    <mergeCell ref="D14:E14"/>
    <mergeCell ref="F14:G14"/>
    <mergeCell ref="A15:G15"/>
    <mergeCell ref="D96:E97"/>
    <mergeCell ref="B97:C97"/>
    <mergeCell ref="F97:G97"/>
    <mergeCell ref="B12:C12"/>
    <mergeCell ref="D12:E12"/>
    <mergeCell ref="F12:G12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8:C8"/>
    <mergeCell ref="D8:E8"/>
    <mergeCell ref="F8:G8"/>
    <mergeCell ref="B9:C9"/>
    <mergeCell ref="D9:E9"/>
    <mergeCell ref="F9:G9"/>
    <mergeCell ref="B6:C6"/>
    <mergeCell ref="D6:E6"/>
    <mergeCell ref="F6:G6"/>
    <mergeCell ref="B7:C7"/>
    <mergeCell ref="D7:E7"/>
    <mergeCell ref="F7:G7"/>
    <mergeCell ref="B4:C4"/>
    <mergeCell ref="D4:E4"/>
    <mergeCell ref="F4:G4"/>
    <mergeCell ref="B5:C5"/>
    <mergeCell ref="D5:E5"/>
    <mergeCell ref="F5:G5"/>
    <mergeCell ref="A1:G1"/>
    <mergeCell ref="B2:C2"/>
    <mergeCell ref="D2:G2"/>
    <mergeCell ref="B3:C3"/>
    <mergeCell ref="D3:E3"/>
    <mergeCell ref="F3:G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C4" sqref="C4"/>
    </sheetView>
  </sheetViews>
  <sheetFormatPr defaultRowHeight="15" x14ac:dyDescent="0.25"/>
  <cols>
    <col min="1" max="1" width="27.42578125" style="37" customWidth="1"/>
    <col min="2" max="2" width="20.28515625" style="37" customWidth="1"/>
    <col min="3" max="3" width="36.85546875" style="37" customWidth="1"/>
    <col min="4" max="4" width="27.28515625" style="37" customWidth="1"/>
    <col min="5" max="16384" width="9.140625" style="37"/>
  </cols>
  <sheetData>
    <row r="1" spans="1:4" ht="15.75" thickBot="1" x14ac:dyDescent="0.3">
      <c r="A1" s="112" t="s">
        <v>263</v>
      </c>
      <c r="B1" s="113"/>
      <c r="C1" s="113"/>
      <c r="D1" s="114"/>
    </row>
    <row r="2" spans="1:4" ht="26.25" thickBot="1" x14ac:dyDescent="0.3">
      <c r="A2" s="68" t="s">
        <v>256</v>
      </c>
      <c r="B2" s="69" t="s">
        <v>257</v>
      </c>
      <c r="C2" s="69" t="s">
        <v>258</v>
      </c>
      <c r="D2" s="70" t="s">
        <v>259</v>
      </c>
    </row>
    <row r="3" spans="1:4" ht="15.75" thickBot="1" x14ac:dyDescent="0.3">
      <c r="A3" s="71" t="s">
        <v>260</v>
      </c>
      <c r="B3" s="17">
        <v>4</v>
      </c>
      <c r="C3" s="41">
        <v>0</v>
      </c>
      <c r="D3" s="72">
        <f>B3*C3</f>
        <v>0</v>
      </c>
    </row>
  </sheetData>
  <mergeCells count="1">
    <mergeCell ref="A1:D1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4"/>
  <sheetViews>
    <sheetView topLeftCell="A112" workbookViewId="0">
      <selection activeCell="C134" sqref="C134"/>
    </sheetView>
  </sheetViews>
  <sheetFormatPr defaultRowHeight="15" x14ac:dyDescent="0.25"/>
  <cols>
    <col min="1" max="1" width="5.28515625" style="37" customWidth="1"/>
    <col min="2" max="2" width="40" style="37" customWidth="1"/>
    <col min="3" max="3" width="27.28515625" style="37" customWidth="1"/>
    <col min="4" max="4" width="18.5703125" style="37" customWidth="1"/>
    <col min="5" max="16384" width="9.140625" style="37"/>
  </cols>
  <sheetData>
    <row r="1" spans="1:10" x14ac:dyDescent="0.25">
      <c r="A1" s="46" t="s">
        <v>121</v>
      </c>
      <c r="B1" s="46"/>
      <c r="C1" s="46"/>
    </row>
    <row r="2" spans="1:10" ht="15.75" thickBot="1" x14ac:dyDescent="0.3"/>
    <row r="3" spans="1:10" ht="15.75" thickBot="1" x14ac:dyDescent="0.3">
      <c r="A3" s="12">
        <v>1</v>
      </c>
      <c r="B3" s="13" t="s">
        <v>122</v>
      </c>
      <c r="C3" s="14"/>
    </row>
    <row r="4" spans="1:10" ht="15.75" thickBot="1" x14ac:dyDescent="0.3">
      <c r="A4" s="15">
        <v>2</v>
      </c>
      <c r="B4" s="16" t="s">
        <v>123</v>
      </c>
      <c r="C4" s="17"/>
      <c r="G4" s="118"/>
      <c r="H4" s="118"/>
      <c r="I4" s="118"/>
      <c r="J4" s="118"/>
    </row>
    <row r="5" spans="1:10" ht="15.75" thickBot="1" x14ac:dyDescent="0.3">
      <c r="A5" s="15">
        <v>3</v>
      </c>
      <c r="B5" s="16" t="s">
        <v>124</v>
      </c>
      <c r="C5" s="17"/>
      <c r="G5" s="118"/>
      <c r="H5" s="118"/>
      <c r="I5" s="118"/>
      <c r="J5" s="118"/>
    </row>
    <row r="6" spans="1:10" ht="15.75" thickBot="1" x14ac:dyDescent="0.3">
      <c r="A6" s="15">
        <v>4</v>
      </c>
      <c r="B6" s="16" t="s">
        <v>125</v>
      </c>
      <c r="C6" s="17"/>
    </row>
    <row r="7" spans="1:10" ht="15.75" thickBot="1" x14ac:dyDescent="0.3">
      <c r="A7" s="15">
        <v>5</v>
      </c>
      <c r="B7" s="16" t="s">
        <v>126</v>
      </c>
      <c r="C7" s="17"/>
    </row>
    <row r="9" spans="1:10" x14ac:dyDescent="0.25">
      <c r="A9" s="117" t="s">
        <v>127</v>
      </c>
      <c r="B9" s="117"/>
      <c r="C9" s="117"/>
    </row>
    <row r="10" spans="1:10" ht="15.75" thickBot="1" x14ac:dyDescent="0.3"/>
    <row r="11" spans="1:10" ht="15.75" thickBot="1" x14ac:dyDescent="0.3">
      <c r="A11" s="12">
        <v>1</v>
      </c>
      <c r="B11" s="14" t="s">
        <v>128</v>
      </c>
      <c r="C11" s="14" t="s">
        <v>129</v>
      </c>
    </row>
    <row r="12" spans="1:10" ht="15.75" thickBot="1" x14ac:dyDescent="0.3">
      <c r="A12" s="18" t="s">
        <v>130</v>
      </c>
      <c r="B12" s="16" t="s">
        <v>131</v>
      </c>
      <c r="C12" s="47"/>
    </row>
    <row r="13" spans="1:10" ht="15.75" thickBot="1" x14ac:dyDescent="0.3">
      <c r="A13" s="18" t="s">
        <v>132</v>
      </c>
      <c r="B13" s="16" t="s">
        <v>133</v>
      </c>
      <c r="C13" s="47"/>
      <c r="D13" s="39"/>
      <c r="E13" s="40"/>
      <c r="F13" s="40"/>
    </row>
    <row r="14" spans="1:10" ht="15.75" thickBot="1" x14ac:dyDescent="0.3">
      <c r="A14" s="18" t="s">
        <v>134</v>
      </c>
      <c r="B14" s="16" t="s">
        <v>135</v>
      </c>
      <c r="C14" s="47"/>
      <c r="D14" s="39"/>
      <c r="E14" s="40"/>
      <c r="F14" s="40"/>
    </row>
    <row r="15" spans="1:10" ht="15.75" thickBot="1" x14ac:dyDescent="0.3">
      <c r="A15" s="18" t="s">
        <v>136</v>
      </c>
      <c r="B15" s="16" t="s">
        <v>137</v>
      </c>
      <c r="C15" s="47"/>
      <c r="D15" s="39"/>
      <c r="E15" s="40"/>
      <c r="F15" s="40"/>
    </row>
    <row r="16" spans="1:10" ht="15.75" thickBot="1" x14ac:dyDescent="0.3">
      <c r="A16" s="18" t="s">
        <v>138</v>
      </c>
      <c r="B16" s="16" t="s">
        <v>139</v>
      </c>
      <c r="C16" s="47"/>
      <c r="D16" s="39"/>
      <c r="E16" s="40"/>
      <c r="F16" s="40"/>
    </row>
    <row r="17" spans="1:6" ht="15.75" thickBot="1" x14ac:dyDescent="0.3">
      <c r="A17" s="18"/>
      <c r="B17" s="16"/>
      <c r="C17" s="47"/>
    </row>
    <row r="18" spans="1:6" ht="15.75" thickBot="1" x14ac:dyDescent="0.3">
      <c r="A18" s="18" t="s">
        <v>140</v>
      </c>
      <c r="B18" s="16" t="s">
        <v>141</v>
      </c>
      <c r="C18" s="47"/>
    </row>
    <row r="19" spans="1:6" ht="15.75" thickBot="1" x14ac:dyDescent="0.3">
      <c r="A19" s="115" t="s">
        <v>7</v>
      </c>
      <c r="B19" s="116"/>
      <c r="C19" s="47">
        <v>0</v>
      </c>
    </row>
    <row r="21" spans="1:6" x14ac:dyDescent="0.25">
      <c r="A21" s="117" t="s">
        <v>142</v>
      </c>
      <c r="B21" s="117"/>
      <c r="C21" s="117"/>
    </row>
    <row r="22" spans="1:6" x14ac:dyDescent="0.25">
      <c r="A22" s="9"/>
    </row>
    <row r="23" spans="1:6" x14ac:dyDescent="0.25">
      <c r="A23" s="119" t="s">
        <v>143</v>
      </c>
      <c r="B23" s="119"/>
      <c r="C23" s="119"/>
    </row>
    <row r="24" spans="1:6" ht="15.75" thickBot="1" x14ac:dyDescent="0.3"/>
    <row r="25" spans="1:6" ht="26.25" thickBot="1" x14ac:dyDescent="0.3">
      <c r="A25" s="12" t="s">
        <v>144</v>
      </c>
      <c r="B25" s="14" t="s">
        <v>145</v>
      </c>
      <c r="C25" s="14" t="s">
        <v>129</v>
      </c>
    </row>
    <row r="26" spans="1:6" ht="15.75" thickBot="1" x14ac:dyDescent="0.3">
      <c r="A26" s="18" t="s">
        <v>130</v>
      </c>
      <c r="B26" s="16" t="s">
        <v>146</v>
      </c>
      <c r="C26" s="47"/>
      <c r="D26" s="39"/>
      <c r="E26" s="40"/>
      <c r="F26" s="40"/>
    </row>
    <row r="27" spans="1:6" ht="15.75" thickBot="1" x14ac:dyDescent="0.3">
      <c r="A27" s="18" t="s">
        <v>132</v>
      </c>
      <c r="B27" s="16" t="s">
        <v>147</v>
      </c>
      <c r="C27" s="47"/>
      <c r="D27" s="39"/>
      <c r="E27" s="40"/>
      <c r="F27" s="40"/>
    </row>
    <row r="28" spans="1:6" ht="15.75" thickBot="1" x14ac:dyDescent="0.3">
      <c r="A28" s="115" t="s">
        <v>7</v>
      </c>
      <c r="B28" s="116"/>
      <c r="C28" s="47">
        <v>0</v>
      </c>
    </row>
    <row r="31" spans="1:6" ht="23.25" customHeight="1" x14ac:dyDescent="0.25">
      <c r="A31" s="120" t="s">
        <v>148</v>
      </c>
      <c r="B31" s="120"/>
      <c r="C31" s="120"/>
      <c r="D31" s="120"/>
    </row>
    <row r="32" spans="1:6" ht="15.75" thickBot="1" x14ac:dyDescent="0.3"/>
    <row r="33" spans="1:6" ht="15.75" thickBot="1" x14ac:dyDescent="0.3">
      <c r="A33" s="12" t="s">
        <v>149</v>
      </c>
      <c r="B33" s="14" t="s">
        <v>150</v>
      </c>
      <c r="C33" s="14" t="s">
        <v>151</v>
      </c>
      <c r="D33" s="14" t="s">
        <v>129</v>
      </c>
      <c r="E33" s="38"/>
    </row>
    <row r="34" spans="1:6" ht="15.75" thickBot="1" x14ac:dyDescent="0.3">
      <c r="A34" s="18" t="s">
        <v>130</v>
      </c>
      <c r="B34" s="16" t="s">
        <v>152</v>
      </c>
      <c r="C34" s="19">
        <v>0.2</v>
      </c>
      <c r="D34" s="47"/>
      <c r="E34" s="38"/>
    </row>
    <row r="35" spans="1:6" ht="15.75" thickBot="1" x14ac:dyDescent="0.3">
      <c r="A35" s="18" t="s">
        <v>132</v>
      </c>
      <c r="B35" s="16" t="s">
        <v>153</v>
      </c>
      <c r="C35" s="19">
        <v>2.5000000000000001E-2</v>
      </c>
      <c r="D35" s="47"/>
      <c r="E35" s="38"/>
    </row>
    <row r="36" spans="1:6" ht="15.75" thickBot="1" x14ac:dyDescent="0.3">
      <c r="A36" s="18" t="s">
        <v>134</v>
      </c>
      <c r="B36" s="16" t="s">
        <v>154</v>
      </c>
      <c r="C36" s="20"/>
      <c r="D36" s="47"/>
      <c r="E36" s="40"/>
    </row>
    <row r="37" spans="1:6" ht="15.75" thickBot="1" x14ac:dyDescent="0.3">
      <c r="A37" s="18" t="s">
        <v>136</v>
      </c>
      <c r="B37" s="16" t="s">
        <v>155</v>
      </c>
      <c r="C37" s="19">
        <v>1.4999999999999999E-2</v>
      </c>
      <c r="D37" s="47"/>
      <c r="E37" s="38"/>
    </row>
    <row r="38" spans="1:6" ht="15.75" thickBot="1" x14ac:dyDescent="0.3">
      <c r="A38" s="18" t="s">
        <v>138</v>
      </c>
      <c r="B38" s="16" t="s">
        <v>156</v>
      </c>
      <c r="C38" s="19">
        <v>0.01</v>
      </c>
      <c r="D38" s="47"/>
      <c r="E38" s="38"/>
    </row>
    <row r="39" spans="1:6" ht="15.75" thickBot="1" x14ac:dyDescent="0.3">
      <c r="A39" s="18" t="s">
        <v>157</v>
      </c>
      <c r="B39" s="16" t="s">
        <v>158</v>
      </c>
      <c r="C39" s="19">
        <v>6.0000000000000001E-3</v>
      </c>
      <c r="D39" s="47"/>
      <c r="E39" s="38"/>
    </row>
    <row r="40" spans="1:6" ht="15.75" thickBot="1" x14ac:dyDescent="0.3">
      <c r="A40" s="18" t="s">
        <v>140</v>
      </c>
      <c r="B40" s="16" t="s">
        <v>159</v>
      </c>
      <c r="C40" s="19">
        <v>2E-3</v>
      </c>
      <c r="D40" s="47"/>
      <c r="E40" s="38"/>
    </row>
    <row r="41" spans="1:6" ht="15.75" thickBot="1" x14ac:dyDescent="0.3">
      <c r="A41" s="18" t="s">
        <v>160</v>
      </c>
      <c r="B41" s="16" t="s">
        <v>161</v>
      </c>
      <c r="C41" s="19">
        <v>0.08</v>
      </c>
      <c r="D41" s="47"/>
      <c r="E41" s="38"/>
    </row>
    <row r="42" spans="1:6" ht="15.75" thickBot="1" x14ac:dyDescent="0.3">
      <c r="A42" s="115" t="s">
        <v>162</v>
      </c>
      <c r="B42" s="116"/>
      <c r="C42" s="17"/>
      <c r="D42" s="47">
        <v>0</v>
      </c>
      <c r="E42" s="38"/>
    </row>
    <row r="45" spans="1:6" x14ac:dyDescent="0.25">
      <c r="A45" s="119" t="s">
        <v>163</v>
      </c>
      <c r="B45" s="119"/>
      <c r="C45" s="119"/>
    </row>
    <row r="46" spans="1:6" ht="15.75" thickBot="1" x14ac:dyDescent="0.3"/>
    <row r="47" spans="1:6" ht="15.75" thickBot="1" x14ac:dyDescent="0.3">
      <c r="A47" s="12" t="s">
        <v>164</v>
      </c>
      <c r="B47" s="14" t="s">
        <v>165</v>
      </c>
      <c r="C47" s="14" t="s">
        <v>129</v>
      </c>
    </row>
    <row r="48" spans="1:6" ht="15.75" thickBot="1" x14ac:dyDescent="0.3">
      <c r="A48" s="18" t="s">
        <v>130</v>
      </c>
      <c r="B48" s="16" t="s">
        <v>166</v>
      </c>
      <c r="C48" s="47"/>
      <c r="D48" s="39"/>
      <c r="E48" s="40"/>
      <c r="F48" s="40"/>
    </row>
    <row r="49" spans="1:5" ht="15.75" thickBot="1" x14ac:dyDescent="0.3">
      <c r="A49" s="18" t="s">
        <v>132</v>
      </c>
      <c r="B49" s="16" t="s">
        <v>167</v>
      </c>
      <c r="C49" s="47"/>
      <c r="D49" s="121"/>
      <c r="E49" s="122"/>
    </row>
    <row r="50" spans="1:5" ht="15.75" thickBot="1" x14ac:dyDescent="0.3">
      <c r="A50" s="18" t="s">
        <v>134</v>
      </c>
      <c r="B50" s="16" t="s">
        <v>168</v>
      </c>
      <c r="C50" s="47"/>
    </row>
    <row r="51" spans="1:5" ht="15.75" thickBot="1" x14ac:dyDescent="0.3">
      <c r="A51" s="18" t="s">
        <v>136</v>
      </c>
      <c r="B51" s="16" t="s">
        <v>141</v>
      </c>
      <c r="C51" s="47"/>
    </row>
    <row r="52" spans="1:5" ht="15.75" thickBot="1" x14ac:dyDescent="0.3">
      <c r="A52" s="115" t="s">
        <v>7</v>
      </c>
      <c r="B52" s="116"/>
      <c r="C52" s="47">
        <v>0</v>
      </c>
    </row>
    <row r="54" spans="1:5" x14ac:dyDescent="0.25">
      <c r="A54" s="119" t="s">
        <v>169</v>
      </c>
      <c r="B54" s="119"/>
      <c r="C54" s="119"/>
    </row>
    <row r="55" spans="1:5" ht="15.75" thickBot="1" x14ac:dyDescent="0.3"/>
    <row r="56" spans="1:5" ht="26.25" thickBot="1" x14ac:dyDescent="0.3">
      <c r="A56" s="12">
        <v>2</v>
      </c>
      <c r="B56" s="14" t="s">
        <v>170</v>
      </c>
      <c r="C56" s="14" t="s">
        <v>129</v>
      </c>
    </row>
    <row r="57" spans="1:5" ht="26.25" thickBot="1" x14ac:dyDescent="0.3">
      <c r="A57" s="18" t="s">
        <v>144</v>
      </c>
      <c r="B57" s="16" t="s">
        <v>145</v>
      </c>
      <c r="C57" s="47"/>
    </row>
    <row r="58" spans="1:5" ht="15.75" thickBot="1" x14ac:dyDescent="0.3">
      <c r="A58" s="18" t="s">
        <v>149</v>
      </c>
      <c r="B58" s="16" t="s">
        <v>150</v>
      </c>
      <c r="C58" s="47"/>
    </row>
    <row r="59" spans="1:5" ht="15.75" thickBot="1" x14ac:dyDescent="0.3">
      <c r="A59" s="18" t="s">
        <v>164</v>
      </c>
      <c r="B59" s="16" t="s">
        <v>165</v>
      </c>
      <c r="C59" s="47"/>
    </row>
    <row r="60" spans="1:5" ht="15.75" thickBot="1" x14ac:dyDescent="0.3">
      <c r="A60" s="115" t="s">
        <v>7</v>
      </c>
      <c r="B60" s="116"/>
      <c r="C60" s="47">
        <v>0</v>
      </c>
    </row>
    <row r="61" spans="1:5" x14ac:dyDescent="0.25">
      <c r="A61" s="9"/>
    </row>
    <row r="63" spans="1:5" x14ac:dyDescent="0.25">
      <c r="A63" s="117" t="s">
        <v>171</v>
      </c>
      <c r="B63" s="117"/>
      <c r="C63" s="117"/>
    </row>
    <row r="64" spans="1:5" ht="15.75" thickBot="1" x14ac:dyDescent="0.3"/>
    <row r="65" spans="1:6" ht="15.75" thickBot="1" x14ac:dyDescent="0.3">
      <c r="A65" s="12">
        <v>3</v>
      </c>
      <c r="B65" s="14" t="s">
        <v>172</v>
      </c>
      <c r="C65" s="14" t="s">
        <v>129</v>
      </c>
    </row>
    <row r="66" spans="1:6" ht="15.75" thickBot="1" x14ac:dyDescent="0.3">
      <c r="A66" s="18" t="s">
        <v>130</v>
      </c>
      <c r="B66" s="21" t="s">
        <v>173</v>
      </c>
      <c r="C66" s="47"/>
      <c r="D66" s="22"/>
    </row>
    <row r="67" spans="1:6" ht="26.25" thickBot="1" x14ac:dyDescent="0.3">
      <c r="A67" s="18" t="s">
        <v>132</v>
      </c>
      <c r="B67" s="21" t="s">
        <v>174</v>
      </c>
      <c r="C67" s="47"/>
      <c r="D67" s="22"/>
    </row>
    <row r="68" spans="1:6" ht="26.25" thickBot="1" x14ac:dyDescent="0.3">
      <c r="A68" s="18" t="s">
        <v>134</v>
      </c>
      <c r="B68" s="21" t="s">
        <v>175</v>
      </c>
      <c r="C68" s="47"/>
      <c r="D68" s="22"/>
    </row>
    <row r="69" spans="1:6" ht="15.75" thickBot="1" x14ac:dyDescent="0.3">
      <c r="A69" s="18" t="s">
        <v>136</v>
      </c>
      <c r="B69" s="21" t="s">
        <v>176</v>
      </c>
      <c r="C69" s="47"/>
      <c r="D69" s="22"/>
    </row>
    <row r="70" spans="1:6" ht="26.25" thickBot="1" x14ac:dyDescent="0.3">
      <c r="A70" s="18" t="s">
        <v>138</v>
      </c>
      <c r="B70" s="21" t="s">
        <v>177</v>
      </c>
      <c r="C70" s="47"/>
      <c r="D70" s="121"/>
      <c r="E70" s="122"/>
      <c r="F70" s="122"/>
    </row>
    <row r="71" spans="1:6" ht="26.25" thickBot="1" x14ac:dyDescent="0.3">
      <c r="A71" s="18" t="s">
        <v>157</v>
      </c>
      <c r="B71" s="21" t="s">
        <v>178</v>
      </c>
      <c r="C71" s="47"/>
      <c r="D71" s="22"/>
    </row>
    <row r="72" spans="1:6" ht="15.75" thickBot="1" x14ac:dyDescent="0.3">
      <c r="A72" s="115" t="s">
        <v>7</v>
      </c>
      <c r="B72" s="116"/>
      <c r="C72" s="47">
        <v>0</v>
      </c>
    </row>
    <row r="75" spans="1:6" x14ac:dyDescent="0.25">
      <c r="A75" s="117" t="s">
        <v>179</v>
      </c>
      <c r="B75" s="117"/>
      <c r="C75" s="117"/>
    </row>
    <row r="78" spans="1:6" x14ac:dyDescent="0.25">
      <c r="A78" s="119" t="s">
        <v>180</v>
      </c>
      <c r="B78" s="119"/>
      <c r="C78" s="119"/>
    </row>
    <row r="79" spans="1:6" ht="15.75" thickBot="1" x14ac:dyDescent="0.3">
      <c r="A79" s="9"/>
    </row>
    <row r="80" spans="1:6" ht="15.75" thickBot="1" x14ac:dyDescent="0.3">
      <c r="A80" s="12" t="s">
        <v>181</v>
      </c>
      <c r="B80" s="14" t="s">
        <v>182</v>
      </c>
      <c r="C80" s="14" t="s">
        <v>129</v>
      </c>
    </row>
    <row r="81" spans="1:6" ht="15.75" thickBot="1" x14ac:dyDescent="0.3">
      <c r="A81" s="18" t="s">
        <v>130</v>
      </c>
      <c r="B81" s="16" t="s">
        <v>183</v>
      </c>
      <c r="C81" s="47"/>
      <c r="D81" s="22"/>
    </row>
    <row r="82" spans="1:6" ht="15.75" thickBot="1" x14ac:dyDescent="0.3">
      <c r="A82" s="18" t="s">
        <v>132</v>
      </c>
      <c r="B82" s="16" t="s">
        <v>182</v>
      </c>
      <c r="C82" s="47"/>
      <c r="D82" s="22"/>
    </row>
    <row r="83" spans="1:6" ht="15.75" thickBot="1" x14ac:dyDescent="0.3">
      <c r="A83" s="18" t="s">
        <v>134</v>
      </c>
      <c r="B83" s="16" t="s">
        <v>184</v>
      </c>
      <c r="C83" s="47"/>
      <c r="D83" s="22"/>
    </row>
    <row r="84" spans="1:6" ht="15.75" thickBot="1" x14ac:dyDescent="0.3">
      <c r="A84" s="18" t="s">
        <v>136</v>
      </c>
      <c r="B84" s="16" t="s">
        <v>185</v>
      </c>
      <c r="C84" s="47"/>
      <c r="D84" s="22"/>
    </row>
    <row r="85" spans="1:6" ht="15.75" thickBot="1" x14ac:dyDescent="0.3">
      <c r="A85" s="18" t="s">
        <v>138</v>
      </c>
      <c r="B85" s="16" t="s">
        <v>186</v>
      </c>
      <c r="C85" s="47"/>
      <c r="D85" s="39"/>
      <c r="E85" s="40"/>
      <c r="F85" s="40"/>
    </row>
    <row r="86" spans="1:6" ht="15.75" thickBot="1" x14ac:dyDescent="0.3">
      <c r="A86" s="18" t="s">
        <v>157</v>
      </c>
      <c r="B86" s="16" t="s">
        <v>141</v>
      </c>
      <c r="C86" s="47"/>
    </row>
    <row r="87" spans="1:6" ht="15.75" thickBot="1" x14ac:dyDescent="0.3">
      <c r="A87" s="115" t="s">
        <v>162</v>
      </c>
      <c r="B87" s="116"/>
      <c r="C87" s="47">
        <v>0</v>
      </c>
    </row>
    <row r="89" spans="1:6" x14ac:dyDescent="0.25">
      <c r="A89" s="119" t="s">
        <v>187</v>
      </c>
      <c r="B89" s="119"/>
      <c r="C89" s="119"/>
    </row>
    <row r="90" spans="1:6" ht="15.75" thickBot="1" x14ac:dyDescent="0.3">
      <c r="A90" s="9"/>
    </row>
    <row r="91" spans="1:6" ht="15.75" thickBot="1" x14ac:dyDescent="0.3">
      <c r="A91" s="12" t="s">
        <v>188</v>
      </c>
      <c r="B91" s="14" t="s">
        <v>189</v>
      </c>
      <c r="C91" s="14" t="s">
        <v>129</v>
      </c>
    </row>
    <row r="92" spans="1:6" ht="15.75" thickBot="1" x14ac:dyDescent="0.3">
      <c r="A92" s="18" t="s">
        <v>130</v>
      </c>
      <c r="B92" s="16" t="s">
        <v>190</v>
      </c>
      <c r="C92" s="47"/>
    </row>
    <row r="93" spans="1:6" ht="15.75" thickBot="1" x14ac:dyDescent="0.3">
      <c r="A93" s="115" t="s">
        <v>7</v>
      </c>
      <c r="B93" s="116"/>
      <c r="C93" s="47">
        <v>0</v>
      </c>
    </row>
    <row r="96" spans="1:6" x14ac:dyDescent="0.25">
      <c r="A96" s="119" t="s">
        <v>191</v>
      </c>
      <c r="B96" s="119"/>
      <c r="C96" s="119"/>
    </row>
    <row r="97" spans="1:3" ht="15.75" thickBot="1" x14ac:dyDescent="0.3">
      <c r="A97" s="9"/>
    </row>
    <row r="98" spans="1:3" ht="15.75" thickBot="1" x14ac:dyDescent="0.3">
      <c r="A98" s="12">
        <v>4</v>
      </c>
      <c r="B98" s="14" t="s">
        <v>192</v>
      </c>
      <c r="C98" s="14" t="s">
        <v>129</v>
      </c>
    </row>
    <row r="99" spans="1:3" ht="15.75" thickBot="1" x14ac:dyDescent="0.3">
      <c r="A99" s="18" t="s">
        <v>181</v>
      </c>
      <c r="B99" s="16" t="s">
        <v>182</v>
      </c>
      <c r="C99" s="47"/>
    </row>
    <row r="100" spans="1:3" ht="15.75" thickBot="1" x14ac:dyDescent="0.3">
      <c r="A100" s="18" t="s">
        <v>188</v>
      </c>
      <c r="B100" s="16" t="s">
        <v>189</v>
      </c>
      <c r="C100" s="47"/>
    </row>
    <row r="101" spans="1:3" ht="15.75" thickBot="1" x14ac:dyDescent="0.3">
      <c r="A101" s="115" t="s">
        <v>7</v>
      </c>
      <c r="B101" s="116"/>
      <c r="C101" s="47">
        <v>0</v>
      </c>
    </row>
    <row r="104" spans="1:3" x14ac:dyDescent="0.25">
      <c r="A104" s="117" t="s">
        <v>193</v>
      </c>
      <c r="B104" s="117"/>
      <c r="C104" s="117"/>
    </row>
    <row r="105" spans="1:3" ht="15.75" thickBot="1" x14ac:dyDescent="0.3"/>
    <row r="106" spans="1:3" ht="15.75" thickBot="1" x14ac:dyDescent="0.3">
      <c r="A106" s="12">
        <v>5</v>
      </c>
      <c r="B106" s="23" t="s">
        <v>194</v>
      </c>
      <c r="C106" s="14" t="s">
        <v>129</v>
      </c>
    </row>
    <row r="107" spans="1:3" ht="15.75" thickBot="1" x14ac:dyDescent="0.3">
      <c r="A107" s="18" t="s">
        <v>130</v>
      </c>
      <c r="B107" s="16" t="s">
        <v>195</v>
      </c>
      <c r="C107" s="47"/>
    </row>
    <row r="108" spans="1:3" ht="15.75" thickBot="1" x14ac:dyDescent="0.3">
      <c r="A108" s="18" t="s">
        <v>132</v>
      </c>
      <c r="B108" s="16" t="s">
        <v>196</v>
      </c>
      <c r="C108" s="47"/>
    </row>
    <row r="109" spans="1:3" ht="15.75" thickBot="1" x14ac:dyDescent="0.3">
      <c r="A109" s="18" t="s">
        <v>134</v>
      </c>
      <c r="B109" s="16" t="s">
        <v>197</v>
      </c>
      <c r="C109" s="47"/>
    </row>
    <row r="110" spans="1:3" ht="15.75" thickBot="1" x14ac:dyDescent="0.3">
      <c r="A110" s="18" t="s">
        <v>136</v>
      </c>
      <c r="B110" s="16" t="s">
        <v>141</v>
      </c>
      <c r="C110" s="47"/>
    </row>
    <row r="111" spans="1:3" ht="15.75" thickBot="1" x14ac:dyDescent="0.3">
      <c r="A111" s="115" t="s">
        <v>162</v>
      </c>
      <c r="B111" s="116"/>
      <c r="C111" s="47">
        <v>0</v>
      </c>
    </row>
    <row r="113" spans="1:5" x14ac:dyDescent="0.25">
      <c r="A113" s="117" t="s">
        <v>198</v>
      </c>
      <c r="B113" s="117"/>
      <c r="C113" s="117"/>
    </row>
    <row r="114" spans="1:5" ht="15.75" thickBot="1" x14ac:dyDescent="0.3"/>
    <row r="115" spans="1:5" ht="15.75" thickBot="1" x14ac:dyDescent="0.3">
      <c r="A115" s="12">
        <v>6</v>
      </c>
      <c r="B115" s="23" t="s">
        <v>199</v>
      </c>
      <c r="C115" s="14" t="s">
        <v>151</v>
      </c>
      <c r="D115" s="14" t="s">
        <v>129</v>
      </c>
      <c r="E115" s="38"/>
    </row>
    <row r="116" spans="1:5" ht="15.75" thickBot="1" x14ac:dyDescent="0.3">
      <c r="A116" s="18" t="s">
        <v>130</v>
      </c>
      <c r="B116" s="16" t="s">
        <v>200</v>
      </c>
      <c r="C116" s="17"/>
      <c r="D116" s="47"/>
      <c r="E116" s="38"/>
    </row>
    <row r="117" spans="1:5" ht="15.75" thickBot="1" x14ac:dyDescent="0.3">
      <c r="A117" s="18" t="s">
        <v>132</v>
      </c>
      <c r="B117" s="16" t="s">
        <v>201</v>
      </c>
      <c r="C117" s="17"/>
      <c r="D117" s="47"/>
      <c r="E117" s="38"/>
    </row>
    <row r="118" spans="1:5" ht="15.75" thickBot="1" x14ac:dyDescent="0.3">
      <c r="A118" s="18" t="s">
        <v>134</v>
      </c>
      <c r="B118" s="16" t="s">
        <v>202</v>
      </c>
      <c r="C118" s="17"/>
      <c r="D118" s="47"/>
      <c r="E118" s="38"/>
    </row>
    <row r="119" spans="1:5" ht="15.75" thickBot="1" x14ac:dyDescent="0.3">
      <c r="A119" s="18"/>
      <c r="B119" s="16" t="s">
        <v>203</v>
      </c>
      <c r="C119" s="17"/>
      <c r="D119" s="47"/>
      <c r="E119" s="38"/>
    </row>
    <row r="120" spans="1:5" ht="15.75" thickBot="1" x14ac:dyDescent="0.3">
      <c r="A120" s="18"/>
      <c r="B120" s="16" t="s">
        <v>204</v>
      </c>
      <c r="C120" s="17"/>
      <c r="D120" s="47"/>
      <c r="E120" s="38"/>
    </row>
    <row r="121" spans="1:5" ht="15.75" thickBot="1" x14ac:dyDescent="0.3">
      <c r="A121" s="18"/>
      <c r="B121" s="16" t="s">
        <v>205</v>
      </c>
      <c r="C121" s="17"/>
      <c r="D121" s="47"/>
      <c r="E121" s="38"/>
    </row>
    <row r="122" spans="1:5" ht="15.75" thickBot="1" x14ac:dyDescent="0.3">
      <c r="A122" s="115" t="s">
        <v>162</v>
      </c>
      <c r="B122" s="116"/>
      <c r="C122" s="17"/>
      <c r="D122" s="47">
        <v>0</v>
      </c>
      <c r="E122" s="38"/>
    </row>
    <row r="124" spans="1:5" x14ac:dyDescent="0.25">
      <c r="A124" s="117" t="s">
        <v>206</v>
      </c>
      <c r="B124" s="117"/>
      <c r="C124" s="117"/>
    </row>
    <row r="125" spans="1:5" ht="15.75" thickBot="1" x14ac:dyDescent="0.3"/>
    <row r="126" spans="1:5" ht="39" thickBot="1" x14ac:dyDescent="0.3">
      <c r="A126" s="12"/>
      <c r="B126" s="24" t="s">
        <v>207</v>
      </c>
      <c r="C126" s="48" t="s">
        <v>129</v>
      </c>
    </row>
    <row r="127" spans="1:5" ht="15.75" thickBot="1" x14ac:dyDescent="0.3">
      <c r="A127" s="15" t="s">
        <v>130</v>
      </c>
      <c r="B127" s="16" t="s">
        <v>127</v>
      </c>
      <c r="C127" s="49">
        <f>C19</f>
        <v>0</v>
      </c>
    </row>
    <row r="128" spans="1:5" ht="26.25" thickBot="1" x14ac:dyDescent="0.3">
      <c r="A128" s="15" t="s">
        <v>132</v>
      </c>
      <c r="B128" s="16" t="s">
        <v>142</v>
      </c>
      <c r="C128" s="49">
        <f>C28+D42+C52</f>
        <v>0</v>
      </c>
    </row>
    <row r="129" spans="1:3" ht="15.75" thickBot="1" x14ac:dyDescent="0.3">
      <c r="A129" s="15" t="s">
        <v>134</v>
      </c>
      <c r="B129" s="16" t="s">
        <v>171</v>
      </c>
      <c r="C129" s="49">
        <f>C72</f>
        <v>0</v>
      </c>
    </row>
    <row r="130" spans="1:3" ht="26.25" thickBot="1" x14ac:dyDescent="0.3">
      <c r="A130" s="15" t="s">
        <v>136</v>
      </c>
      <c r="B130" s="16" t="s">
        <v>179</v>
      </c>
      <c r="C130" s="49">
        <f>C87+C93</f>
        <v>0</v>
      </c>
    </row>
    <row r="131" spans="1:3" ht="15.75" thickBot="1" x14ac:dyDescent="0.3">
      <c r="A131" s="15" t="s">
        <v>138</v>
      </c>
      <c r="B131" s="16" t="s">
        <v>193</v>
      </c>
      <c r="C131" s="49">
        <f>C111</f>
        <v>0</v>
      </c>
    </row>
    <row r="132" spans="1:3" ht="15.75" customHeight="1" thickBot="1" x14ac:dyDescent="0.3">
      <c r="A132" s="115" t="s">
        <v>208</v>
      </c>
      <c r="B132" s="116"/>
      <c r="C132" s="49">
        <f>SUM(C127:C131)</f>
        <v>0</v>
      </c>
    </row>
    <row r="133" spans="1:3" ht="15.75" thickBot="1" x14ac:dyDescent="0.3">
      <c r="A133" s="15" t="s">
        <v>157</v>
      </c>
      <c r="B133" s="16" t="s">
        <v>209</v>
      </c>
      <c r="C133" s="49">
        <f>D122</f>
        <v>0</v>
      </c>
    </row>
    <row r="134" spans="1:3" ht="15.75" customHeight="1" thickBot="1" x14ac:dyDescent="0.3">
      <c r="A134" s="115" t="s">
        <v>210</v>
      </c>
      <c r="B134" s="116"/>
      <c r="C134" s="49">
        <f>ROUNDUP(SUM(C132,C133),2)</f>
        <v>0</v>
      </c>
    </row>
  </sheetData>
  <mergeCells count="30">
    <mergeCell ref="A134:B134"/>
    <mergeCell ref="A132:B132"/>
    <mergeCell ref="A124:C124"/>
    <mergeCell ref="A122:B122"/>
    <mergeCell ref="A113:C113"/>
    <mergeCell ref="A111:B111"/>
    <mergeCell ref="A104:C104"/>
    <mergeCell ref="A101:B101"/>
    <mergeCell ref="A93:B93"/>
    <mergeCell ref="A96:C96"/>
    <mergeCell ref="A89:C89"/>
    <mergeCell ref="A87:B87"/>
    <mergeCell ref="A78:C78"/>
    <mergeCell ref="A75:C75"/>
    <mergeCell ref="D70:F70"/>
    <mergeCell ref="A72:B72"/>
    <mergeCell ref="A45:C45"/>
    <mergeCell ref="A31:D31"/>
    <mergeCell ref="A23:C23"/>
    <mergeCell ref="A28:B28"/>
    <mergeCell ref="A63:C63"/>
    <mergeCell ref="A60:B60"/>
    <mergeCell ref="A54:C54"/>
    <mergeCell ref="D49:E49"/>
    <mergeCell ref="A52:B52"/>
    <mergeCell ref="A19:B19"/>
    <mergeCell ref="A21:C21"/>
    <mergeCell ref="A9:C9"/>
    <mergeCell ref="G4:J5"/>
    <mergeCell ref="A42:B4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tabSelected="1" workbookViewId="0">
      <selection activeCell="C15" sqref="C15"/>
    </sheetView>
  </sheetViews>
  <sheetFormatPr defaultRowHeight="15" x14ac:dyDescent="0.25"/>
  <cols>
    <col min="1" max="1" width="29.7109375" style="26" customWidth="1"/>
    <col min="2" max="2" width="34.28515625" style="27" customWidth="1"/>
    <col min="3" max="3" width="19.28515625" style="27" customWidth="1"/>
  </cols>
  <sheetData>
    <row r="1" spans="1:3" x14ac:dyDescent="0.25">
      <c r="A1" s="77" t="s">
        <v>264</v>
      </c>
      <c r="B1" s="77"/>
      <c r="C1" s="77"/>
    </row>
    <row r="2" spans="1:3" ht="15" customHeight="1" x14ac:dyDescent="0.25">
      <c r="A2" s="77" t="s">
        <v>212</v>
      </c>
      <c r="B2" s="77" t="s">
        <v>211</v>
      </c>
      <c r="C2" s="124" t="s">
        <v>253</v>
      </c>
    </row>
    <row r="3" spans="1:3" x14ac:dyDescent="0.25">
      <c r="A3" s="77"/>
      <c r="B3" s="77"/>
      <c r="C3" s="125"/>
    </row>
    <row r="4" spans="1:3" ht="24" x14ac:dyDescent="0.25">
      <c r="A4" s="2" t="s">
        <v>214</v>
      </c>
      <c r="B4" s="35" t="s">
        <v>238</v>
      </c>
      <c r="C4" s="36">
        <v>0</v>
      </c>
    </row>
    <row r="5" spans="1:3" ht="24" x14ac:dyDescent="0.25">
      <c r="A5" s="2" t="s">
        <v>215</v>
      </c>
      <c r="B5" s="35" t="s">
        <v>238</v>
      </c>
      <c r="C5" s="36">
        <v>0</v>
      </c>
    </row>
    <row r="6" spans="1:3" ht="24" x14ac:dyDescent="0.25">
      <c r="A6" s="2" t="s">
        <v>216</v>
      </c>
      <c r="B6" s="35" t="s">
        <v>238</v>
      </c>
      <c r="C6" s="36">
        <v>0</v>
      </c>
    </row>
    <row r="7" spans="1:3" ht="24" x14ac:dyDescent="0.25">
      <c r="A7" s="2" t="s">
        <v>217</v>
      </c>
      <c r="B7" s="35" t="s">
        <v>238</v>
      </c>
      <c r="C7" s="36">
        <v>0</v>
      </c>
    </row>
    <row r="8" spans="1:3" ht="24" x14ac:dyDescent="0.25">
      <c r="A8" s="2" t="s">
        <v>218</v>
      </c>
      <c r="B8" s="35" t="s">
        <v>238</v>
      </c>
      <c r="C8" s="36">
        <v>0</v>
      </c>
    </row>
    <row r="9" spans="1:3" ht="36" x14ac:dyDescent="0.25">
      <c r="A9" s="2" t="s">
        <v>219</v>
      </c>
      <c r="B9" s="35" t="s">
        <v>238</v>
      </c>
      <c r="C9" s="36">
        <v>0</v>
      </c>
    </row>
    <row r="10" spans="1:3" ht="36" x14ac:dyDescent="0.25">
      <c r="A10" s="2" t="s">
        <v>220</v>
      </c>
      <c r="B10" s="35" t="s">
        <v>238</v>
      </c>
      <c r="C10" s="36">
        <v>0</v>
      </c>
    </row>
    <row r="11" spans="1:3" ht="24" x14ac:dyDescent="0.25">
      <c r="A11" s="2" t="s">
        <v>221</v>
      </c>
      <c r="B11" s="35" t="s">
        <v>238</v>
      </c>
      <c r="C11" s="36">
        <v>0</v>
      </c>
    </row>
    <row r="12" spans="1:3" ht="36" x14ac:dyDescent="0.25">
      <c r="A12" s="2" t="s">
        <v>222</v>
      </c>
      <c r="B12" s="35" t="s">
        <v>238</v>
      </c>
      <c r="C12" s="36">
        <v>0</v>
      </c>
    </row>
    <row r="13" spans="1:3" ht="24" x14ac:dyDescent="0.25">
      <c r="A13" s="2" t="s">
        <v>223</v>
      </c>
      <c r="B13" s="35" t="s">
        <v>238</v>
      </c>
      <c r="C13" s="36">
        <v>0</v>
      </c>
    </row>
    <row r="14" spans="1:3" ht="24" x14ac:dyDescent="0.25">
      <c r="A14" s="2" t="s">
        <v>166</v>
      </c>
      <c r="B14" s="35" t="s">
        <v>238</v>
      </c>
      <c r="C14" s="36">
        <v>0</v>
      </c>
    </row>
    <row r="15" spans="1:3" ht="24" x14ac:dyDescent="0.25">
      <c r="A15" s="5" t="s">
        <v>224</v>
      </c>
      <c r="B15" s="5" t="s">
        <v>239</v>
      </c>
      <c r="C15" s="10">
        <f>SUM(C4:C14)</f>
        <v>0</v>
      </c>
    </row>
    <row r="16" spans="1:3" ht="36" x14ac:dyDescent="0.25">
      <c r="A16" s="2" t="s">
        <v>225</v>
      </c>
      <c r="B16" s="35" t="s">
        <v>252</v>
      </c>
      <c r="C16" s="44">
        <f>ROUNDUP(C15*2%,2)</f>
        <v>0</v>
      </c>
    </row>
    <row r="17" spans="1:3" ht="36" x14ac:dyDescent="0.25">
      <c r="A17" s="2" t="s">
        <v>226</v>
      </c>
      <c r="B17" s="35" t="s">
        <v>252</v>
      </c>
      <c r="C17" s="44">
        <f>ROUNDUP(C15*2%,2)</f>
        <v>0</v>
      </c>
    </row>
    <row r="18" spans="1:3" ht="48" x14ac:dyDescent="0.25">
      <c r="A18" s="2" t="s">
        <v>230</v>
      </c>
      <c r="B18" s="5" t="s">
        <v>240</v>
      </c>
      <c r="C18" s="25">
        <f>C15+C16+C17</f>
        <v>0</v>
      </c>
    </row>
    <row r="19" spans="1:3" ht="24" x14ac:dyDescent="0.25">
      <c r="A19" s="5" t="s">
        <v>227</v>
      </c>
      <c r="B19" s="5" t="s">
        <v>213</v>
      </c>
      <c r="C19" s="10">
        <f>'ANEXO IV-D  MAO DE OBRA'!D3</f>
        <v>0</v>
      </c>
    </row>
    <row r="20" spans="1:3" x14ac:dyDescent="0.25">
      <c r="A20" s="123" t="s">
        <v>231</v>
      </c>
      <c r="B20" s="123"/>
      <c r="C20" s="28">
        <f>C18+C19</f>
        <v>0</v>
      </c>
    </row>
    <row r="21" spans="1:3" x14ac:dyDescent="0.25">
      <c r="A21" s="123" t="s">
        <v>228</v>
      </c>
      <c r="B21" s="123"/>
      <c r="C21" s="28">
        <f>C20*12</f>
        <v>0</v>
      </c>
    </row>
  </sheetData>
  <mergeCells count="6">
    <mergeCell ref="A21:B21"/>
    <mergeCell ref="A2:A3"/>
    <mergeCell ref="A1:C1"/>
    <mergeCell ref="B2:B3"/>
    <mergeCell ref="A20:B20"/>
    <mergeCell ref="C2:C3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ANEXO IV</vt:lpstr>
      <vt:lpstr>ANEXO IV-A  ALIM. COMP.</vt:lpstr>
      <vt:lpstr>ANEXO IV-B FORM. INF.</vt:lpstr>
      <vt:lpstr>ANEXO IV-C FORM PREÇOS ITABORAI</vt:lpstr>
      <vt:lpstr>ANEXO IV-D  MAO DE OBRA</vt:lpstr>
      <vt:lpstr>ANEXO IV-E PLANILHA ABERTA MO</vt:lpstr>
      <vt:lpstr>ANEXO IV F - RESUMO DE COTAÇÃO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Araujo de Melo</dc:creator>
  <cp:lastModifiedBy>Danielle Araujo de Melo</cp:lastModifiedBy>
  <dcterms:created xsi:type="dcterms:W3CDTF">2023-03-06T15:11:59Z</dcterms:created>
  <dcterms:modified xsi:type="dcterms:W3CDTF">2025-06-12T22:11:55Z</dcterms:modified>
</cp:coreProperties>
</file>